
<file path=[Content_Types].xml><?xml version="1.0" encoding="utf-8"?>
<Types xmlns="http://schemas.openxmlformats.org/package/2006/content-types"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8.xml" ContentType="application/vnd.openxmlformats-officedocument.drawing+xml"/>
  <Override PartName="/xl/comments8.xml" ContentType="application/vnd.openxmlformats-officedocument.spreadsheetml.comment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Default Extension="jpeg" ContentType="image/jpeg"/>
  <Override PartName="/xl/drawings/drawing4.xml" ContentType="application/vnd.openxmlformats-officedocument.drawing+xml"/>
  <Default Extension="emf" ContentType="image/x-emf"/>
  <Override PartName="/xl/drawings/drawing5.xml" ContentType="application/vnd.openxmlformats-officedocument.drawing+xml"/>
  <Override PartName="/xl/comments6.xml" ContentType="application/vnd.openxmlformats-officedocument.spreadsheetml.comments+xml"/>
  <Override PartName="/xl/comments7.xml" ContentType="application/vnd.openxmlformats-officedocument.spreadsheetml.comments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xl/comments12.xml" ContentType="application/vnd.openxmlformats-officedocument.spreadsheetml.comments+xml"/>
  <Override PartName="/xl/comments13.xml" ContentType="application/vnd.openxmlformats-officedocument.spreadsheetml.comments+xml"/>
  <Override PartName="/xl/comments10.xml" ContentType="application/vnd.openxmlformats-officedocument.spreadsheetml.comments+xml"/>
  <Override PartName="/xl/comments11.xml" ContentType="application/vnd.openxmlformats-officedocument.spreadsheetml.comments+xml"/>
  <Override PartName="/docProps/core.xml" ContentType="application/vnd.openxmlformats-package.core-properties+xml"/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14.xml" ContentType="application/vnd.openxmlformats-officedocument.spreadsheetml.worksheet+xml"/>
  <Override PartName="/xl/drawings/drawing7.xml" ContentType="application/vnd.openxmlformats-officedocument.drawing+xml"/>
  <Override PartName="/xl/comments9.xml" ContentType="application/vnd.openxmlformats-officedocument.spreadsheetml.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codeName="ЭтаКнига" defaultThemeVersion="124226"/>
  <bookViews>
    <workbookView xWindow="480" yWindow="105" windowWidth="15195" windowHeight="11010" tabRatio="874" firstSheet="1" activeTab="1"/>
  </bookViews>
  <sheets>
    <sheet name="ОГЛАВЛЕНИЕ" sheetId="16" r:id="rId1"/>
    <sheet name="АНАЛОГ.ВИДЕО" sheetId="2" r:id="rId2"/>
    <sheet name="HD.ВИДЕО" sheetId="29" r:id="rId3"/>
    <sheet name="IP.ВИДЕО" sheetId="8" r:id="rId4"/>
    <sheet name="ОБЪЕКТИВЫ" sheetId="22" r:id="rId5"/>
    <sheet name="СКД" sheetId="15" r:id="rId6"/>
    <sheet name="ОПС" sheetId="23" r:id="rId7"/>
    <sheet name="РАДИОСТАНЦИИ" sheetId="3" r:id="rId8"/>
    <sheet name="АНТИКРАжКА" sheetId="19" r:id="rId9"/>
    <sheet name="СЕТЕВОЕ.ОБОРУДОВАНИЕ" sheetId="27" r:id="rId10"/>
    <sheet name="АКСЕССУАРЫ" sheetId="9" r:id="rId11"/>
    <sheet name="ЭЛ.ПИТАНИЕ" sheetId="4" r:id="rId12"/>
    <sheet name="КАБЕЛЬ.РАЗЪЕМЫ" sheetId="20" r:id="rId13"/>
    <sheet name="ВОЛС" sheetId="28" r:id="rId14"/>
  </sheets>
  <definedNames>
    <definedName name="_xlnm._FilterDatabase" localSheetId="2" hidden="1">HD.ВИДЕО!$B$8:$F$8</definedName>
    <definedName name="_xlnm._FilterDatabase" localSheetId="3" hidden="1">IP.ВИДЕО!$B$8:$F$8</definedName>
    <definedName name="_xlnm._FilterDatabase" localSheetId="10" hidden="1">АКСЕССУАРЫ!$B$8:$F$8</definedName>
    <definedName name="_xlnm._FilterDatabase" localSheetId="1" hidden="1">АНАЛОГ.ВИДЕО!$B$8:$F$8</definedName>
    <definedName name="_xlnm._FilterDatabase" localSheetId="8" hidden="1">АНТИКРАжКА!$B$8:$F$8</definedName>
    <definedName name="_xlnm._FilterDatabase" localSheetId="13" hidden="1">ВОЛС!$B$7:$F$7</definedName>
    <definedName name="_xlnm._FilterDatabase" localSheetId="12" hidden="1">КАБЕЛЬ.РАЗЪЕМЫ!#REF!</definedName>
    <definedName name="_xlnm._FilterDatabase" localSheetId="4" hidden="1">ОБЪЕКТИВЫ!$B$8:$F$8</definedName>
    <definedName name="_xlnm._FilterDatabase" localSheetId="6" hidden="1">ОПС!$B$8:$F$8</definedName>
    <definedName name="_xlnm._FilterDatabase" localSheetId="7" hidden="1">РАДИОСТАНЦИИ!$B$7:$F$7</definedName>
    <definedName name="_xlnm._FilterDatabase" localSheetId="9" hidden="1">СЕТЕВОЕ.ОБОРУДОВАНИЕ!$B$8:$F$8</definedName>
    <definedName name="_xlnm._FilterDatabase" localSheetId="5" hidden="1">СКД!$B$8:$F$8</definedName>
    <definedName name="_xlnm._FilterDatabase" localSheetId="11" hidden="1">ЭЛ.ПИТАНИЕ!#REF!</definedName>
    <definedName name="Z_F0845E88_CDDC_48A8_ACF0_8F3CA3FB4E6A_.wvu.FilterData" localSheetId="2" hidden="1">HD.ВИДЕО!$B$8:$F$8</definedName>
    <definedName name="Z_F0845E88_CDDC_48A8_ACF0_8F3CA3FB4E6A_.wvu.FilterData" localSheetId="3" hidden="1">IP.ВИДЕО!$B$8:$F$8</definedName>
    <definedName name="Z_F0845E88_CDDC_48A8_ACF0_8F3CA3FB4E6A_.wvu.FilterData" localSheetId="10" hidden="1">АКСЕССУАРЫ!$B$8:$F$8</definedName>
    <definedName name="Z_F0845E88_CDDC_48A8_ACF0_8F3CA3FB4E6A_.wvu.FilterData" localSheetId="1" hidden="1">АНАЛОГ.ВИДЕО!$B$8:$F$8</definedName>
    <definedName name="Z_F0845E88_CDDC_48A8_ACF0_8F3CA3FB4E6A_.wvu.FilterData" localSheetId="8" hidden="1">АНТИКРАжКА!$B$8:$F$8</definedName>
    <definedName name="Z_F0845E88_CDDC_48A8_ACF0_8F3CA3FB4E6A_.wvu.FilterData" localSheetId="13" hidden="1">ВОЛС!$B$7:$F$7</definedName>
    <definedName name="Z_F0845E88_CDDC_48A8_ACF0_8F3CA3FB4E6A_.wvu.FilterData" localSheetId="12" hidden="1">КАБЕЛЬ.РАЗЪЕМЫ!#REF!</definedName>
    <definedName name="Z_F0845E88_CDDC_48A8_ACF0_8F3CA3FB4E6A_.wvu.FilterData" localSheetId="4" hidden="1">ОБЪЕКТИВЫ!$B$8:$F$8</definedName>
    <definedName name="Z_F0845E88_CDDC_48A8_ACF0_8F3CA3FB4E6A_.wvu.FilterData" localSheetId="6" hidden="1">ОПС!$B$8:$F$8</definedName>
    <definedName name="Z_F0845E88_CDDC_48A8_ACF0_8F3CA3FB4E6A_.wvu.FilterData" localSheetId="7" hidden="1">РАДИОСТАНЦИИ!$B$7:$F$7</definedName>
    <definedName name="Z_F0845E88_CDDC_48A8_ACF0_8F3CA3FB4E6A_.wvu.FilterData" localSheetId="9" hidden="1">СЕТЕВОЕ.ОБОРУДОВАНИЕ!$B$8:$F$8</definedName>
    <definedName name="Z_F0845E88_CDDC_48A8_ACF0_8F3CA3FB4E6A_.wvu.FilterData" localSheetId="5" hidden="1">СКД!$B$8:$F$8</definedName>
    <definedName name="Z_F0845E88_CDDC_48A8_ACF0_8F3CA3FB4E6A_.wvu.FilterData" localSheetId="11" hidden="1">ЭЛ.ПИТАНИЕ!#REF!</definedName>
  </definedNames>
  <calcPr calcId="124519" refMode="R1C1"/>
  <customWorkbookViews>
    <customWorkbookView name="Alexander - Личное представление" guid="{F0845E88-CDDC-48A8-ACF0-8F3CA3FB4E6A}" mergeInterval="0" personalView="1" maximized="1" windowWidth="1276" windowHeight="601" activeSheetId="4"/>
  </customWorkbookViews>
</workbook>
</file>

<file path=xl/calcChain.xml><?xml version="1.0" encoding="utf-8"?>
<calcChain xmlns="http://schemas.openxmlformats.org/spreadsheetml/2006/main">
  <c r="J83" i="4"/>
  <c r="I83"/>
  <c r="J82"/>
  <c r="I82"/>
  <c r="J81"/>
  <c r="I81"/>
  <c r="J77"/>
  <c r="I77"/>
  <c r="J73"/>
  <c r="I73"/>
  <c r="J72"/>
  <c r="I72"/>
  <c r="J71"/>
  <c r="I71"/>
  <c r="J67"/>
  <c r="I67"/>
  <c r="J66"/>
  <c r="I66"/>
  <c r="J65"/>
  <c r="I65"/>
  <c r="J64"/>
  <c r="I64"/>
  <c r="J63"/>
  <c r="I63"/>
  <c r="J62"/>
  <c r="I62"/>
  <c r="J61"/>
  <c r="I61"/>
  <c r="J60"/>
  <c r="I60"/>
  <c r="J59"/>
  <c r="I59"/>
  <c r="J58"/>
  <c r="I58"/>
  <c r="J54"/>
  <c r="I54"/>
  <c r="J53"/>
  <c r="I53"/>
  <c r="J52"/>
  <c r="I52"/>
  <c r="J51"/>
  <c r="I51"/>
  <c r="J50"/>
  <c r="I50"/>
  <c r="J49"/>
  <c r="I49"/>
  <c r="J48"/>
  <c r="I48"/>
  <c r="J47"/>
  <c r="I47"/>
  <c r="J46"/>
  <c r="I46"/>
  <c r="J45"/>
  <c r="I45"/>
  <c r="J40"/>
  <c r="I40"/>
  <c r="J39"/>
  <c r="I39"/>
  <c r="J37"/>
  <c r="I37"/>
  <c r="J36"/>
  <c r="I36"/>
  <c r="J35"/>
  <c r="I35"/>
  <c r="J34"/>
  <c r="I34"/>
  <c r="J33"/>
  <c r="I33"/>
  <c r="J32"/>
  <c r="I32"/>
  <c r="J31"/>
  <c r="I31"/>
  <c r="J30"/>
  <c r="I30"/>
  <c r="J29"/>
  <c r="I29"/>
  <c r="J28"/>
  <c r="I28"/>
  <c r="J27"/>
  <c r="I27"/>
  <c r="J26"/>
  <c r="I26"/>
  <c r="J25"/>
  <c r="I25"/>
  <c r="J24"/>
  <c r="I24"/>
  <c r="J23"/>
  <c r="I23"/>
  <c r="J22"/>
  <c r="I22"/>
  <c r="J21"/>
  <c r="I21"/>
  <c r="J20"/>
  <c r="I20"/>
  <c r="J19"/>
  <c r="I19"/>
  <c r="J18"/>
  <c r="I18"/>
  <c r="J17"/>
  <c r="I17"/>
  <c r="J16"/>
  <c r="I16"/>
  <c r="J15"/>
  <c r="I15"/>
  <c r="J14"/>
  <c r="I14"/>
  <c r="J13"/>
  <c r="I13"/>
  <c r="J12"/>
  <c r="I12"/>
  <c r="J110" i="2"/>
  <c r="J29" i="20"/>
  <c r="I29"/>
  <c r="J122" i="8"/>
  <c r="I122"/>
  <c r="J121"/>
  <c r="I121"/>
  <c r="I181"/>
  <c r="J181"/>
  <c r="I182"/>
  <c r="J182"/>
  <c r="I183"/>
  <c r="J183"/>
  <c r="I184"/>
  <c r="J184"/>
  <c r="I176"/>
  <c r="J176"/>
  <c r="I177"/>
  <c r="J177"/>
  <c r="I178"/>
  <c r="J178"/>
  <c r="I179"/>
  <c r="J179"/>
  <c r="J180"/>
  <c r="I180"/>
  <c r="J165"/>
  <c r="I165"/>
  <c r="J164"/>
  <c r="I164"/>
  <c r="J163"/>
  <c r="I163"/>
  <c r="J162"/>
  <c r="I162"/>
  <c r="I13" i="28"/>
  <c r="J13"/>
  <c r="I14"/>
  <c r="J14"/>
  <c r="I15"/>
  <c r="J15"/>
  <c r="I16"/>
  <c r="J16"/>
  <c r="I17"/>
  <c r="J17"/>
  <c r="I18"/>
  <c r="J18"/>
  <c r="I19"/>
  <c r="J19"/>
  <c r="I20"/>
  <c r="J20"/>
  <c r="I21"/>
  <c r="J21"/>
  <c r="I22"/>
  <c r="J22"/>
  <c r="I23"/>
  <c r="J23"/>
  <c r="I24"/>
  <c r="J24"/>
  <c r="I25"/>
  <c r="J25"/>
  <c r="I26"/>
  <c r="J26"/>
  <c r="I27"/>
  <c r="J27"/>
  <c r="J12"/>
  <c r="I12"/>
  <c r="J32" i="20"/>
  <c r="I32"/>
  <c r="I25"/>
  <c r="J25"/>
  <c r="I26"/>
  <c r="J26"/>
  <c r="I27"/>
  <c r="J27"/>
  <c r="I28"/>
  <c r="J28"/>
  <c r="I30"/>
  <c r="J30"/>
  <c r="I31"/>
  <c r="J31"/>
  <c r="I33"/>
  <c r="J33"/>
  <c r="I34"/>
  <c r="J34"/>
  <c r="I35"/>
  <c r="J35"/>
  <c r="I36"/>
  <c r="J36"/>
  <c r="I37"/>
  <c r="J37"/>
  <c r="I38"/>
  <c r="J38"/>
  <c r="I39"/>
  <c r="J39"/>
  <c r="I40"/>
  <c r="J40"/>
  <c r="I41"/>
  <c r="J41"/>
  <c r="I42"/>
  <c r="J42"/>
  <c r="I43"/>
  <c r="J43"/>
  <c r="I44"/>
  <c r="J44"/>
  <c r="I45"/>
  <c r="J45"/>
  <c r="I46"/>
  <c r="J46"/>
  <c r="I47"/>
  <c r="J47"/>
  <c r="J24"/>
  <c r="I24"/>
  <c r="I13"/>
  <c r="J13"/>
  <c r="I14"/>
  <c r="J14"/>
  <c r="I15"/>
  <c r="J15"/>
  <c r="I16"/>
  <c r="J16"/>
  <c r="I17"/>
  <c r="J17"/>
  <c r="I18"/>
  <c r="J18"/>
  <c r="I19"/>
  <c r="J19"/>
  <c r="I20"/>
  <c r="J20"/>
  <c r="J12"/>
  <c r="I12"/>
  <c r="I14" i="27"/>
  <c r="J14"/>
  <c r="I15"/>
  <c r="J15"/>
  <c r="I16"/>
  <c r="J16"/>
  <c r="I17"/>
  <c r="J17"/>
  <c r="I18"/>
  <c r="J18"/>
  <c r="I19"/>
  <c r="J19"/>
  <c r="J13"/>
  <c r="I13"/>
  <c r="I34"/>
  <c r="J34"/>
  <c r="I35"/>
  <c r="J35"/>
  <c r="I36"/>
  <c r="J36"/>
  <c r="J33"/>
  <c r="I33"/>
  <c r="I24"/>
  <c r="J24"/>
  <c r="I25"/>
  <c r="J25"/>
  <c r="I26"/>
  <c r="J26"/>
  <c r="I27"/>
  <c r="J27"/>
  <c r="I28"/>
  <c r="J28"/>
  <c r="I29"/>
  <c r="J29"/>
  <c r="J23"/>
  <c r="I23"/>
  <c r="I66" i="9"/>
  <c r="J66"/>
  <c r="I67"/>
  <c r="J67"/>
  <c r="I68"/>
  <c r="J68"/>
  <c r="I69"/>
  <c r="J69"/>
  <c r="I70"/>
  <c r="J70"/>
  <c r="I71"/>
  <c r="J71"/>
  <c r="J65"/>
  <c r="I65"/>
  <c r="I61"/>
  <c r="J61"/>
  <c r="I62"/>
  <c r="J62"/>
  <c r="J59"/>
  <c r="I59"/>
  <c r="J57"/>
  <c r="I57"/>
  <c r="J66" i="2"/>
  <c r="I66"/>
  <c r="I67"/>
  <c r="J67"/>
  <c r="I30" i="9"/>
  <c r="J30"/>
  <c r="I31"/>
  <c r="J31"/>
  <c r="I32"/>
  <c r="J32"/>
  <c r="I33"/>
  <c r="J33"/>
  <c r="I34"/>
  <c r="J34"/>
  <c r="I35"/>
  <c r="J35"/>
  <c r="I36"/>
  <c r="J36"/>
  <c r="I37"/>
  <c r="J37"/>
  <c r="I38"/>
  <c r="J38"/>
  <c r="I39"/>
  <c r="J39"/>
  <c r="I40"/>
  <c r="J40"/>
  <c r="J29"/>
  <c r="I29"/>
  <c r="I24"/>
  <c r="J24"/>
  <c r="I20"/>
  <c r="J20"/>
  <c r="I21"/>
  <c r="J21"/>
  <c r="I22"/>
  <c r="J22"/>
  <c r="I13"/>
  <c r="J13"/>
  <c r="I14"/>
  <c r="J14"/>
  <c r="I23" i="3"/>
  <c r="J23"/>
  <c r="I24"/>
  <c r="J24"/>
  <c r="I25"/>
  <c r="J25"/>
  <c r="I26"/>
  <c r="J26"/>
  <c r="I27"/>
  <c r="J27"/>
  <c r="I28"/>
  <c r="J28"/>
  <c r="I29"/>
  <c r="J29"/>
  <c r="I30"/>
  <c r="J30"/>
  <c r="I31"/>
  <c r="J31"/>
  <c r="I32"/>
  <c r="J32"/>
  <c r="I33"/>
  <c r="J33"/>
  <c r="I34"/>
  <c r="J34"/>
  <c r="I35"/>
  <c r="J35"/>
  <c r="I36"/>
  <c r="J36"/>
  <c r="I37"/>
  <c r="J37"/>
  <c r="I38"/>
  <c r="J38"/>
  <c r="I39"/>
  <c r="J39"/>
  <c r="I40"/>
  <c r="J40"/>
  <c r="I41"/>
  <c r="J41"/>
  <c r="J22"/>
  <c r="I22"/>
  <c r="I12"/>
  <c r="J12"/>
  <c r="I15"/>
  <c r="J15"/>
  <c r="I16"/>
  <c r="J16"/>
  <c r="I17"/>
  <c r="J17"/>
  <c r="I18"/>
  <c r="J18"/>
  <c r="J13"/>
  <c r="I14"/>
  <c r="I13"/>
  <c r="J14"/>
  <c r="I141" i="15"/>
  <c r="J141"/>
  <c r="I142"/>
  <c r="J142"/>
  <c r="I143"/>
  <c r="J143"/>
  <c r="J140"/>
  <c r="I140"/>
  <c r="I136"/>
  <c r="J136"/>
  <c r="I135"/>
  <c r="J135"/>
  <c r="I134"/>
  <c r="J134"/>
  <c r="I126"/>
  <c r="J126"/>
  <c r="I125"/>
  <c r="J125"/>
  <c r="I124"/>
  <c r="J124"/>
  <c r="I123"/>
  <c r="J123"/>
  <c r="I105"/>
  <c r="J105"/>
  <c r="I106"/>
  <c r="J106"/>
  <c r="I107"/>
  <c r="J107"/>
  <c r="I108"/>
  <c r="J108"/>
  <c r="I109"/>
  <c r="J109"/>
  <c r="I110"/>
  <c r="J110"/>
  <c r="I111"/>
  <c r="J111"/>
  <c r="I112"/>
  <c r="J112"/>
  <c r="I113"/>
  <c r="J113"/>
  <c r="I114"/>
  <c r="J114"/>
  <c r="I115"/>
  <c r="J115"/>
  <c r="I116"/>
  <c r="J116"/>
  <c r="I117"/>
  <c r="J117"/>
  <c r="I118"/>
  <c r="J118"/>
  <c r="I119"/>
  <c r="J119"/>
  <c r="J104"/>
  <c r="I104"/>
  <c r="I83"/>
  <c r="J83"/>
  <c r="J82"/>
  <c r="I82"/>
  <c r="I87"/>
  <c r="J87"/>
  <c r="I88"/>
  <c r="J88"/>
  <c r="I89"/>
  <c r="J89"/>
  <c r="I90"/>
  <c r="J90"/>
  <c r="I91"/>
  <c r="J91"/>
  <c r="I92"/>
  <c r="J92"/>
  <c r="I93"/>
  <c r="J93"/>
  <c r="I94"/>
  <c r="J94"/>
  <c r="I95"/>
  <c r="J95"/>
  <c r="I96"/>
  <c r="J96"/>
  <c r="I97"/>
  <c r="J97"/>
  <c r="I98"/>
  <c r="J98"/>
  <c r="I99"/>
  <c r="J99"/>
  <c r="I100"/>
  <c r="J100"/>
  <c r="J77"/>
  <c r="J78"/>
  <c r="I78"/>
  <c r="I77"/>
  <c r="I70"/>
  <c r="J70"/>
  <c r="I71"/>
  <c r="J71"/>
  <c r="I72"/>
  <c r="J72"/>
  <c r="I73"/>
  <c r="J73"/>
  <c r="J69"/>
  <c r="I69"/>
  <c r="I54"/>
  <c r="J54"/>
  <c r="I55"/>
  <c r="J55"/>
  <c r="I56"/>
  <c r="J56"/>
  <c r="I57"/>
  <c r="J57"/>
  <c r="I58"/>
  <c r="J58"/>
  <c r="I59"/>
  <c r="J59"/>
  <c r="I60"/>
  <c r="J60"/>
  <c r="I61"/>
  <c r="J61"/>
  <c r="I62"/>
  <c r="J62"/>
  <c r="I63"/>
  <c r="J63"/>
  <c r="I64"/>
  <c r="J64"/>
  <c r="I65"/>
  <c r="J65"/>
  <c r="J53"/>
  <c r="I53"/>
  <c r="I39"/>
  <c r="J39"/>
  <c r="I40"/>
  <c r="J40"/>
  <c r="I41"/>
  <c r="J41"/>
  <c r="I42"/>
  <c r="J42"/>
  <c r="I43"/>
  <c r="J43"/>
  <c r="I44"/>
  <c r="J44"/>
  <c r="I45"/>
  <c r="J45"/>
  <c r="I46"/>
  <c r="J46"/>
  <c r="I47"/>
  <c r="J47"/>
  <c r="I48"/>
  <c r="J48"/>
  <c r="I49"/>
  <c r="J49"/>
  <c r="J38"/>
  <c r="I38"/>
  <c r="I17"/>
  <c r="J17"/>
  <c r="I19"/>
  <c r="J19"/>
  <c r="I20"/>
  <c r="J20"/>
  <c r="I21"/>
  <c r="J21"/>
  <c r="I22"/>
  <c r="J22"/>
  <c r="I23"/>
  <c r="J23"/>
  <c r="I24"/>
  <c r="J24"/>
  <c r="I25"/>
  <c r="J25"/>
  <c r="I26"/>
  <c r="J26"/>
  <c r="I27"/>
  <c r="J27"/>
  <c r="I28"/>
  <c r="J28"/>
  <c r="I29"/>
  <c r="J29"/>
  <c r="I30"/>
  <c r="J30"/>
  <c r="I31"/>
  <c r="J31"/>
  <c r="I32"/>
  <c r="J32"/>
  <c r="I33"/>
  <c r="J33"/>
  <c r="I34"/>
  <c r="J34"/>
  <c r="I13"/>
  <c r="J13"/>
  <c r="I14"/>
  <c r="J14"/>
  <c r="I15"/>
  <c r="J15"/>
  <c r="I16"/>
  <c r="J16"/>
  <c r="I18"/>
  <c r="J18"/>
  <c r="I51" i="29"/>
  <c r="J51"/>
  <c r="I80" i="23"/>
  <c r="J80"/>
  <c r="I41"/>
  <c r="J41"/>
  <c r="I38"/>
  <c r="J38"/>
  <c r="I37"/>
  <c r="J37"/>
  <c r="I34"/>
  <c r="J34"/>
  <c r="I40"/>
  <c r="J40"/>
  <c r="I39"/>
  <c r="J39"/>
  <c r="I16" i="9"/>
  <c r="J16"/>
  <c r="J15"/>
  <c r="I15"/>
  <c r="J58"/>
  <c r="I58"/>
  <c r="I133" i="15"/>
  <c r="J133"/>
  <c r="J132"/>
  <c r="I132"/>
  <c r="J131"/>
  <c r="I131"/>
  <c r="I130"/>
  <c r="J130"/>
  <c r="I44" i="9"/>
  <c r="J44"/>
  <c r="I45"/>
  <c r="J45"/>
  <c r="I46"/>
  <c r="J46"/>
  <c r="I47"/>
  <c r="J47"/>
  <c r="I48"/>
  <c r="J48"/>
  <c r="I49"/>
  <c r="J49"/>
  <c r="I50"/>
  <c r="J50"/>
  <c r="I23"/>
  <c r="J23"/>
  <c r="I44" i="22"/>
  <c r="J44"/>
  <c r="I50"/>
  <c r="J50"/>
  <c r="J49"/>
  <c r="I49"/>
  <c r="I52" i="9"/>
  <c r="J52"/>
  <c r="I53"/>
  <c r="J53"/>
  <c r="J51"/>
  <c r="I51"/>
  <c r="J15" i="2"/>
  <c r="I15"/>
  <c r="I101"/>
  <c r="J101"/>
  <c r="I102"/>
  <c r="J102"/>
  <c r="I98"/>
  <c r="J98"/>
  <c r="I97"/>
  <c r="J97"/>
  <c r="I30" i="29"/>
  <c r="J30"/>
  <c r="I84" i="8"/>
  <c r="J84"/>
  <c r="I79"/>
  <c r="J79"/>
  <c r="J82"/>
  <c r="I82"/>
  <c r="J75"/>
  <c r="I75"/>
  <c r="J18"/>
  <c r="I18"/>
  <c r="I53" i="23"/>
  <c r="J53"/>
  <c r="J80" i="19"/>
  <c r="I80"/>
  <c r="J79"/>
  <c r="I79"/>
  <c r="J78"/>
  <c r="I78"/>
  <c r="J77"/>
  <c r="I77"/>
  <c r="J76"/>
  <c r="I76"/>
  <c r="I85"/>
  <c r="J85"/>
  <c r="I86"/>
  <c r="J86"/>
  <c r="I87"/>
  <c r="J87"/>
  <c r="J84"/>
  <c r="I84"/>
  <c r="I59"/>
  <c r="J59"/>
  <c r="I60"/>
  <c r="J60"/>
  <c r="I61"/>
  <c r="J61"/>
  <c r="I62"/>
  <c r="J62"/>
  <c r="I63"/>
  <c r="J63"/>
  <c r="I64"/>
  <c r="J64"/>
  <c r="I65"/>
  <c r="J65"/>
  <c r="J58"/>
  <c r="I58"/>
  <c r="I67"/>
  <c r="J67"/>
  <c r="I68"/>
  <c r="J68"/>
  <c r="I69"/>
  <c r="J69"/>
  <c r="I70"/>
  <c r="J70"/>
  <c r="I71"/>
  <c r="J71"/>
  <c r="I72"/>
  <c r="J72"/>
  <c r="I66"/>
  <c r="J66"/>
  <c r="I53"/>
  <c r="J53"/>
  <c r="J54"/>
  <c r="I54"/>
  <c r="I49"/>
  <c r="J49"/>
  <c r="I40"/>
  <c r="J40"/>
  <c r="I41"/>
  <c r="J41"/>
  <c r="I43"/>
  <c r="J43"/>
  <c r="I44"/>
  <c r="J44"/>
  <c r="I45"/>
  <c r="J45"/>
  <c r="I42"/>
  <c r="J42"/>
  <c r="I39"/>
  <c r="J39"/>
  <c r="I38"/>
  <c r="J38"/>
  <c r="I32"/>
  <c r="J32"/>
  <c r="I33"/>
  <c r="J33"/>
  <c r="I34"/>
  <c r="J34"/>
  <c r="I31"/>
  <c r="J31"/>
  <c r="J25"/>
  <c r="I25"/>
  <c r="J24"/>
  <c r="I24"/>
  <c r="J23"/>
  <c r="I23"/>
  <c r="J22"/>
  <c r="I22"/>
  <c r="I27"/>
  <c r="J27"/>
  <c r="I26"/>
  <c r="J26"/>
  <c r="J22" i="23"/>
  <c r="I13" i="19"/>
  <c r="J13"/>
  <c r="I14"/>
  <c r="J14"/>
  <c r="I18"/>
  <c r="J18"/>
  <c r="I15"/>
  <c r="J15"/>
  <c r="I17"/>
  <c r="I16"/>
  <c r="J17"/>
  <c r="J16"/>
  <c r="I91" i="23"/>
  <c r="J91"/>
  <c r="J40" i="29"/>
  <c r="I40"/>
  <c r="I87" i="2"/>
  <c r="J87"/>
  <c r="I22" i="23"/>
  <c r="I18"/>
  <c r="J18"/>
  <c r="J12" i="15"/>
  <c r="I12"/>
  <c r="I103" i="23"/>
  <c r="J103"/>
  <c r="I102"/>
  <c r="J102"/>
  <c r="I104"/>
  <c r="J104"/>
  <c r="I101"/>
  <c r="J101"/>
  <c r="I100"/>
  <c r="J100"/>
  <c r="I96"/>
  <c r="J96"/>
  <c r="J78"/>
  <c r="I78"/>
  <c r="J77"/>
  <c r="I77"/>
  <c r="I110"/>
  <c r="J110"/>
  <c r="I111"/>
  <c r="J111"/>
  <c r="I109"/>
  <c r="I108"/>
  <c r="J109"/>
  <c r="J108"/>
  <c r="I65"/>
  <c r="J65"/>
  <c r="I66"/>
  <c r="J66"/>
  <c r="I75"/>
  <c r="J75"/>
  <c r="I76"/>
  <c r="J76"/>
  <c r="I79"/>
  <c r="J79"/>
  <c r="I81"/>
  <c r="J81"/>
  <c r="I82"/>
  <c r="J82"/>
  <c r="I83"/>
  <c r="J83"/>
  <c r="I84"/>
  <c r="J84"/>
  <c r="I85"/>
  <c r="J85"/>
  <c r="I86"/>
  <c r="J86"/>
  <c r="I87"/>
  <c r="J87"/>
  <c r="I88"/>
  <c r="J88"/>
  <c r="I89"/>
  <c r="J89"/>
  <c r="I90"/>
  <c r="J90"/>
  <c r="I92"/>
  <c r="J92"/>
  <c r="I93"/>
  <c r="J93"/>
  <c r="I94"/>
  <c r="J94"/>
  <c r="I95"/>
  <c r="J95"/>
  <c r="I97"/>
  <c r="J97"/>
  <c r="I98"/>
  <c r="J98"/>
  <c r="I99"/>
  <c r="J99"/>
  <c r="J74"/>
  <c r="I74"/>
  <c r="I48"/>
  <c r="J48"/>
  <c r="I49"/>
  <c r="J49"/>
  <c r="I50"/>
  <c r="J50"/>
  <c r="I51"/>
  <c r="J51"/>
  <c r="I52"/>
  <c r="J52"/>
  <c r="I54"/>
  <c r="J54"/>
  <c r="I55"/>
  <c r="J55"/>
  <c r="I56"/>
  <c r="J56"/>
  <c r="I57"/>
  <c r="J57"/>
  <c r="I58"/>
  <c r="J58"/>
  <c r="I59"/>
  <c r="J59"/>
  <c r="I60"/>
  <c r="J60"/>
  <c r="I61"/>
  <c r="J61"/>
  <c r="J47"/>
  <c r="I47"/>
  <c r="I30"/>
  <c r="J30"/>
  <c r="I31"/>
  <c r="J31"/>
  <c r="I32"/>
  <c r="J32"/>
  <c r="I33"/>
  <c r="J33"/>
  <c r="I35"/>
  <c r="J35"/>
  <c r="I36"/>
  <c r="J36"/>
  <c r="I42"/>
  <c r="J42"/>
  <c r="I43"/>
  <c r="J43"/>
  <c r="J29"/>
  <c r="I29"/>
  <c r="I69"/>
  <c r="J69"/>
  <c r="I70"/>
  <c r="J70"/>
  <c r="I68"/>
  <c r="J68"/>
  <c r="J67"/>
  <c r="I67"/>
  <c r="I23"/>
  <c r="J23"/>
  <c r="I24"/>
  <c r="J24"/>
  <c r="I13"/>
  <c r="J13"/>
  <c r="I14"/>
  <c r="J14"/>
  <c r="I15"/>
  <c r="J15"/>
  <c r="I16"/>
  <c r="J16"/>
  <c r="I17"/>
  <c r="J17"/>
  <c r="I20"/>
  <c r="J20"/>
  <c r="I21"/>
  <c r="J21"/>
  <c r="J12"/>
  <c r="J41" i="29"/>
  <c r="I41"/>
  <c r="J29"/>
  <c r="I29"/>
  <c r="J65"/>
  <c r="I65"/>
  <c r="J64"/>
  <c r="I64"/>
  <c r="J63"/>
  <c r="I63"/>
  <c r="J62"/>
  <c r="I62"/>
  <c r="J58"/>
  <c r="I58"/>
  <c r="J57"/>
  <c r="I57"/>
  <c r="J56"/>
  <c r="I56"/>
  <c r="J55"/>
  <c r="I55"/>
  <c r="J50"/>
  <c r="I50"/>
  <c r="J49"/>
  <c r="I49"/>
  <c r="J48"/>
  <c r="I48"/>
  <c r="J47"/>
  <c r="I47"/>
  <c r="J46"/>
  <c r="I46"/>
  <c r="J45"/>
  <c r="I45"/>
  <c r="J36"/>
  <c r="I36"/>
  <c r="J35"/>
  <c r="I35"/>
  <c r="J31"/>
  <c r="I31"/>
  <c r="J28"/>
  <c r="I28"/>
  <c r="J27"/>
  <c r="I27"/>
  <c r="J26"/>
  <c r="I26"/>
  <c r="J25"/>
  <c r="I25"/>
  <c r="J24"/>
  <c r="I24"/>
  <c r="J20"/>
  <c r="I20"/>
  <c r="J19"/>
  <c r="I19"/>
  <c r="J18"/>
  <c r="I18"/>
  <c r="J17"/>
  <c r="I17"/>
  <c r="J13"/>
  <c r="I13"/>
  <c r="J12"/>
  <c r="I12"/>
  <c r="I12" i="23"/>
  <c r="J123" i="2"/>
  <c r="I123"/>
  <c r="J122"/>
  <c r="I122"/>
  <c r="J121"/>
  <c r="I121"/>
  <c r="J120"/>
  <c r="I120"/>
  <c r="J130"/>
  <c r="I130"/>
  <c r="J129"/>
  <c r="I129"/>
  <c r="J128"/>
  <c r="I128"/>
  <c r="J127"/>
  <c r="I127"/>
  <c r="J137"/>
  <c r="I137"/>
  <c r="J136"/>
  <c r="I136"/>
  <c r="J135"/>
  <c r="I135"/>
  <c r="J134"/>
  <c r="I134"/>
  <c r="I115"/>
  <c r="J115"/>
  <c r="I116"/>
  <c r="J116"/>
  <c r="I114"/>
  <c r="J114"/>
  <c r="I109"/>
  <c r="J109"/>
  <c r="I110"/>
  <c r="I107"/>
  <c r="J107"/>
  <c r="I108"/>
  <c r="J108"/>
  <c r="I105"/>
  <c r="J105"/>
  <c r="I106"/>
  <c r="J106"/>
  <c r="I104"/>
  <c r="J104"/>
  <c r="J103"/>
  <c r="I103"/>
  <c r="I100"/>
  <c r="J100"/>
  <c r="I99"/>
  <c r="J99"/>
  <c r="I96"/>
  <c r="J96"/>
  <c r="I95"/>
  <c r="J95"/>
  <c r="I94"/>
  <c r="J94"/>
  <c r="J93"/>
  <c r="I93"/>
  <c r="J88"/>
  <c r="I88"/>
  <c r="J14"/>
  <c r="J13"/>
  <c r="J12"/>
  <c r="J17"/>
  <c r="J16"/>
  <c r="J18"/>
  <c r="J19" i="23"/>
  <c r="J76" i="2"/>
  <c r="J68"/>
  <c r="J65"/>
  <c r="J64"/>
  <c r="J63"/>
  <c r="J62"/>
  <c r="J61"/>
  <c r="J60"/>
  <c r="J59"/>
  <c r="J58"/>
  <c r="J57"/>
  <c r="J56"/>
  <c r="J55"/>
  <c r="J54"/>
  <c r="J53"/>
  <c r="J52"/>
  <c r="J51"/>
  <c r="J50"/>
  <c r="J46"/>
  <c r="J45"/>
  <c r="J44"/>
  <c r="J43"/>
  <c r="J42"/>
  <c r="J41"/>
  <c r="J40"/>
  <c r="J39"/>
  <c r="J38"/>
  <c r="J37"/>
  <c r="J36"/>
  <c r="J35"/>
  <c r="J31"/>
  <c r="J30"/>
  <c r="J29"/>
  <c r="J25"/>
  <c r="J24"/>
  <c r="J12" i="8"/>
  <c r="J29"/>
  <c r="J28"/>
  <c r="J72" i="2"/>
  <c r="J73"/>
  <c r="J74"/>
  <c r="J75"/>
  <c r="I12"/>
  <c r="I77"/>
  <c r="J77"/>
  <c r="I78"/>
  <c r="J78"/>
  <c r="I79"/>
  <c r="J79"/>
  <c r="I80"/>
  <c r="J80"/>
  <c r="I81"/>
  <c r="J81"/>
  <c r="I82"/>
  <c r="J82"/>
  <c r="I83"/>
  <c r="J83"/>
  <c r="I76"/>
  <c r="I73"/>
  <c r="I19" i="23"/>
  <c r="I74" i="2"/>
  <c r="I75"/>
  <c r="I72"/>
  <c r="I68"/>
  <c r="I65"/>
  <c r="I64"/>
  <c r="I63"/>
  <c r="I62"/>
  <c r="I61"/>
  <c r="I60"/>
  <c r="I59"/>
  <c r="I58"/>
  <c r="I57"/>
  <c r="I54"/>
  <c r="I55"/>
  <c r="I56"/>
  <c r="I53"/>
  <c r="I52"/>
  <c r="I51"/>
  <c r="I50"/>
  <c r="I45"/>
  <c r="I46"/>
  <c r="I43"/>
  <c r="I44"/>
  <c r="I42"/>
  <c r="I40"/>
  <c r="I41"/>
  <c r="I39"/>
  <c r="I38"/>
  <c r="I37"/>
  <c r="I36"/>
  <c r="I35"/>
  <c r="I30"/>
  <c r="I31"/>
  <c r="I29"/>
  <c r="I25"/>
  <c r="I24"/>
  <c r="I17"/>
  <c r="I16"/>
  <c r="I19"/>
  <c r="J19"/>
  <c r="I20"/>
  <c r="J20"/>
  <c r="I18"/>
  <c r="I14"/>
  <c r="I13"/>
  <c r="I42" i="22"/>
  <c r="J42"/>
  <c r="I43"/>
  <c r="J43"/>
  <c r="I45"/>
  <c r="J45"/>
  <c r="I46"/>
  <c r="J46"/>
  <c r="I47"/>
  <c r="J47"/>
  <c r="I48"/>
  <c r="J48"/>
  <c r="I51"/>
  <c r="J51"/>
  <c r="J41"/>
  <c r="I41"/>
  <c r="I13"/>
  <c r="J13"/>
  <c r="I14"/>
  <c r="J14"/>
  <c r="I15"/>
  <c r="J15"/>
  <c r="I16"/>
  <c r="J16"/>
  <c r="I17"/>
  <c r="J17"/>
  <c r="I18"/>
  <c r="J18"/>
  <c r="I19"/>
  <c r="J19"/>
  <c r="I20"/>
  <c r="J20"/>
  <c r="I21"/>
  <c r="J21"/>
  <c r="I22"/>
  <c r="J22"/>
  <c r="I23"/>
  <c r="J23"/>
  <c r="I24"/>
  <c r="J24"/>
  <c r="I25"/>
  <c r="J25"/>
  <c r="I26"/>
  <c r="J26"/>
  <c r="I27"/>
  <c r="J27"/>
  <c r="I28"/>
  <c r="J28"/>
  <c r="I29"/>
  <c r="J29"/>
  <c r="I30"/>
  <c r="J30"/>
  <c r="I31"/>
  <c r="J31"/>
  <c r="I32"/>
  <c r="J32"/>
  <c r="I33"/>
  <c r="J33"/>
  <c r="I34"/>
  <c r="J34"/>
  <c r="I35"/>
  <c r="J35"/>
  <c r="I36"/>
  <c r="J36"/>
  <c r="I37"/>
  <c r="J37"/>
  <c r="J12"/>
  <c r="I12"/>
  <c r="J83" i="8"/>
  <c r="I83"/>
  <c r="J76"/>
  <c r="I76"/>
  <c r="J46"/>
  <c r="J23"/>
  <c r="J17"/>
  <c r="J16"/>
  <c r="J15"/>
  <c r="J14"/>
  <c r="J13"/>
  <c r="J45"/>
  <c r="J44"/>
  <c r="J36"/>
  <c r="I36"/>
  <c r="I170"/>
  <c r="J170"/>
  <c r="I171"/>
  <c r="J171"/>
  <c r="I172"/>
  <c r="J172"/>
  <c r="J169"/>
  <c r="I169"/>
  <c r="I156"/>
  <c r="J156"/>
  <c r="I155"/>
  <c r="J155"/>
  <c r="I157"/>
  <c r="J157"/>
  <c r="I158"/>
  <c r="J158"/>
  <c r="I144"/>
  <c r="J144"/>
  <c r="I143"/>
  <c r="J143"/>
  <c r="I142"/>
  <c r="J142"/>
  <c r="I141"/>
  <c r="J141"/>
  <c r="I140"/>
  <c r="J140"/>
  <c r="I139"/>
  <c r="J139"/>
  <c r="I138"/>
  <c r="J138"/>
  <c r="I137"/>
  <c r="J137"/>
  <c r="I136"/>
  <c r="J136"/>
  <c r="I135"/>
  <c r="J135"/>
  <c r="I134"/>
  <c r="J134"/>
  <c r="I133"/>
  <c r="J133"/>
  <c r="I132"/>
  <c r="J132"/>
  <c r="I131"/>
  <c r="J131"/>
  <c r="I130"/>
  <c r="J130"/>
  <c r="I129"/>
  <c r="J129"/>
  <c r="I128"/>
  <c r="J128"/>
  <c r="J127"/>
  <c r="I127"/>
  <c r="I125"/>
  <c r="J125"/>
  <c r="I124"/>
  <c r="J124"/>
  <c r="I123"/>
  <c r="J123"/>
  <c r="I120"/>
  <c r="J120"/>
  <c r="I119"/>
  <c r="J119"/>
  <c r="J118"/>
  <c r="I118"/>
  <c r="J114"/>
  <c r="I114"/>
  <c r="I111"/>
  <c r="J111"/>
  <c r="I110"/>
  <c r="J110"/>
  <c r="I109"/>
  <c r="J109"/>
  <c r="J108"/>
  <c r="I108"/>
  <c r="I106"/>
  <c r="J106"/>
  <c r="I105"/>
  <c r="J105"/>
  <c r="I102"/>
  <c r="J102"/>
  <c r="I101"/>
  <c r="J101"/>
  <c r="I100"/>
  <c r="J100"/>
  <c r="I99"/>
  <c r="J99"/>
  <c r="I98"/>
  <c r="J98"/>
  <c r="I97"/>
  <c r="J97"/>
  <c r="I96"/>
  <c r="J96"/>
  <c r="I95"/>
  <c r="J95"/>
  <c r="I94"/>
  <c r="J94"/>
  <c r="I93"/>
  <c r="J93"/>
  <c r="J92"/>
  <c r="I92"/>
  <c r="J89"/>
  <c r="I89"/>
  <c r="I52"/>
  <c r="J52"/>
  <c r="I51"/>
  <c r="J51"/>
  <c r="I22"/>
  <c r="J22"/>
  <c r="J92" i="2"/>
  <c r="I92"/>
  <c r="J72" i="8"/>
  <c r="I72"/>
  <c r="J80"/>
  <c r="I80"/>
  <c r="J78"/>
  <c r="I78"/>
  <c r="I73"/>
  <c r="J73"/>
  <c r="I46"/>
  <c r="J25" i="9"/>
  <c r="I25"/>
  <c r="I40" i="8"/>
  <c r="J40"/>
  <c r="J81"/>
  <c r="I81"/>
  <c r="I49"/>
  <c r="J49"/>
  <c r="J43"/>
  <c r="I43"/>
  <c r="I15"/>
  <c r="I13"/>
  <c r="I17"/>
  <c r="I16"/>
  <c r="I77"/>
  <c r="J77"/>
  <c r="I56"/>
  <c r="J56"/>
  <c r="I27"/>
  <c r="J27"/>
  <c r="I26"/>
  <c r="J26"/>
  <c r="I25"/>
  <c r="J25"/>
  <c r="J50"/>
  <c r="I50"/>
  <c r="I44"/>
  <c r="I45"/>
  <c r="I41"/>
  <c r="J41"/>
  <c r="I12"/>
  <c r="J74"/>
  <c r="I74"/>
  <c r="J42"/>
  <c r="I42"/>
  <c r="J24"/>
  <c r="I24"/>
  <c r="I23"/>
  <c r="I14"/>
  <c r="J68"/>
  <c r="I68"/>
  <c r="I58"/>
  <c r="J58"/>
  <c r="I59"/>
  <c r="J59"/>
  <c r="I60"/>
  <c r="J60"/>
  <c r="I61"/>
  <c r="J61"/>
  <c r="I62"/>
  <c r="J62"/>
  <c r="I63"/>
  <c r="J63"/>
  <c r="I64"/>
  <c r="J64"/>
  <c r="J57"/>
  <c r="I57"/>
  <c r="J48"/>
  <c r="I48"/>
  <c r="J47"/>
  <c r="I47"/>
  <c r="J39"/>
  <c r="I39"/>
  <c r="J38"/>
  <c r="I38"/>
  <c r="J37"/>
  <c r="I37"/>
  <c r="I31"/>
  <c r="J31"/>
  <c r="I32"/>
  <c r="J32"/>
  <c r="I29"/>
  <c r="I28"/>
  <c r="J30"/>
  <c r="I30"/>
</calcChain>
</file>

<file path=xl/comments1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10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11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12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13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2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3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4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5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6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7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8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comments9.xml><?xml version="1.0" encoding="utf-8"?>
<comments xmlns="http://schemas.openxmlformats.org/spreadsheetml/2006/main">
  <authors>
    <author>Alex</author>
  </authors>
  <commentList>
    <comment ref="H8" authorId="0">
      <text>
        <r>
          <rPr>
            <b/>
            <sz val="9"/>
            <color indexed="81"/>
            <rFont val="Tahoma"/>
            <family val="2"/>
            <charset val="204"/>
          </rPr>
          <t>Alex:</t>
        </r>
        <r>
          <rPr>
            <sz val="9"/>
            <color indexed="81"/>
            <rFont val="Tahoma"/>
            <family val="2"/>
            <charset val="204"/>
          </rPr>
          <t xml:space="preserve">
Рекомендованная Цена в Фирменных Магазинах и Интернет-Сайте Компании UNICOM</t>
        </r>
      </text>
    </comment>
    <comment ref="I8" authorId="0">
      <text>
        <r>
          <rPr>
            <sz val="9"/>
            <color indexed="81"/>
            <rFont val="Tahoma"/>
            <family val="2"/>
            <charset val="204"/>
          </rPr>
          <t>Цена для Монтажных организаций и Постоянных клиентов. Либо при разовой покупке свыше 1'000'000тнг/закуп</t>
        </r>
      </text>
    </comment>
    <comment ref="J8" authorId="0">
      <text>
        <r>
          <rPr>
            <sz val="9"/>
            <color indexed="81"/>
            <rFont val="Tahoma"/>
            <family val="2"/>
            <charset val="204"/>
          </rPr>
          <t>Цена Дилерам и Региональным Представителям. А также для товаров на заказ с 50% предоплатой</t>
        </r>
      </text>
    </comment>
  </commentList>
</comments>
</file>

<file path=xl/sharedStrings.xml><?xml version="1.0" encoding="utf-8"?>
<sst xmlns="http://schemas.openxmlformats.org/spreadsheetml/2006/main" count="2463" uniqueCount="1750">
  <si>
    <r>
      <t>Автономная панель с уведомлением по GSM каналам связи; 23 беспровод. зоны + 8 провод. зоны</t>
    </r>
    <r>
      <rPr>
        <sz val="8"/>
        <rFont val="Arial Cyr"/>
        <charset val="204"/>
      </rPr>
      <t>; Количество подключаемых датчиков НЕ ограничено; Канал приема данных: Беспроводной, частота 433MHz; Экран: LCD дисплей + LED индикация; Память: 120 событий; Функция голосового оповещения до 15 сек.; Удаленная прослушка через мобильный телефон; Уведомление: Автодозвон и SMS; Управление: мультифункциональная клавиатура / мобильный телефон; Управляемое реле, для активации: доп. сирены / пожаротушение / эл. привод / эл. замок / шлагбаум / эл. устройтво; Встроенный аккумулятор до 20 часов автономной работы; Питание: DC 12V 25mA; Температура: -10...+50°C</t>
    </r>
    <r>
      <rPr>
        <b/>
        <sz val="8"/>
        <rFont val="Arial Cyr"/>
        <charset val="204"/>
      </rPr>
      <t>; Комплектация: Контрольная панель GSM x1, Датчик движения беспроводной x1, магнитно-контактный датчик беспроводной x1, сирена x1, брелоки ДУ x2, блок питания x1</t>
    </r>
  </si>
  <si>
    <t xml:space="preserve">
GSM Система Охрано-Пожарной Сигнализации</t>
  </si>
  <si>
    <t>КОМПЬЮТЕРЫ ДЛЯ СИСТЕМ ВИДЕОНАБЛЮДЕНИЯ</t>
  </si>
  <si>
    <t>V725</t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</si>
  <si>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>4,0mm</t>
    </r>
    <r>
      <rPr>
        <sz val="8"/>
        <rFont val="Arial"/>
        <family val="2"/>
        <charset val="204"/>
      </rPr>
      <t xml:space="preserve"> F1,6 1/3"   угол обзора 83.2°; </t>
    </r>
    <r>
      <rPr>
        <b/>
        <sz val="8"/>
        <rFont val="Arial"/>
        <family val="2"/>
        <charset val="204"/>
      </rPr>
      <t xml:space="preserve">разрешение: 3MP; ИК Фильтр; </t>
    </r>
    <r>
      <rPr>
        <sz val="8"/>
        <rFont val="Arial"/>
        <family val="2"/>
        <charset val="204"/>
      </rPr>
      <t>крепление CS</t>
    </r>
  </si>
  <si>
    <r>
      <t>Аудио/Видео; черно-белая камера; ч</t>
    </r>
    <r>
      <rPr>
        <sz val="8"/>
        <rFont val="Arial Cyr"/>
        <family val="2"/>
        <charset val="204"/>
      </rPr>
      <t xml:space="preserve">увствительный микрофон; громкоговоритель; </t>
    </r>
    <r>
      <rPr>
        <b/>
        <sz val="8"/>
        <rFont val="Arial Cyr"/>
        <charset val="204"/>
      </rPr>
      <t>автоматическая ИК подсветка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антивандальный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ударопрочный состав металлического сплава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монтажный угол 30</t>
    </r>
    <r>
      <rPr>
        <b/>
        <vertAlign val="superscript"/>
        <sz val="8"/>
        <rFont val="Arial Cyr"/>
        <charset val="204"/>
      </rPr>
      <t>0</t>
    </r>
    <r>
      <rPr>
        <b/>
        <sz val="8"/>
        <rFont val="Arial Cyr"/>
        <charset val="204"/>
      </rPr>
      <t xml:space="preserve"> в комплекте</t>
    </r>
    <r>
      <rPr>
        <sz val="8"/>
        <rFont val="Arial Cyr"/>
        <family val="2"/>
        <charset val="204"/>
      </rPr>
      <t>; питание от домофона</t>
    </r>
  </si>
  <si>
    <r>
      <t>KENWEI Desire   7" LCD цветной; подключение: 4x домофон / 2x выз. панель / 2x доп. камера</t>
    </r>
    <r>
      <rPr>
        <sz val="8"/>
        <rFont val="Arial Cyr"/>
        <charset val="204"/>
      </rPr>
      <t xml:space="preserve">; функция Интерком; </t>
    </r>
    <r>
      <rPr>
        <b/>
        <sz val="8"/>
        <rFont val="Arial Cyr"/>
        <charset val="204"/>
      </rPr>
      <t>цвет: черный либо белый глянец с хромированным обрамлением</t>
    </r>
    <r>
      <rPr>
        <sz val="8"/>
        <rFont val="Arial Cyr"/>
        <charset val="204"/>
      </rPr>
      <t>; удаленное управление эл. замком; русское меню (вызывная панель в комплект не входит)</t>
    </r>
  </si>
  <si>
    <t>RF бесконтактный ключ</t>
  </si>
  <si>
    <t>RF ключ
(НА ЗАКАЗ)</t>
  </si>
  <si>
    <r>
      <t>Номинальное напряжение: 12V; Емкость: 200Ah; Тип: Гелевые</t>
    </r>
    <r>
      <rPr>
        <sz val="8"/>
        <rFont val="Arial Cyr"/>
        <charset val="204"/>
      </rPr>
      <t>; Описание: необслуживаемые герметизированные аккумуляторы с высокой степенью защиты, устойчивость к глубоким разрядам; Срок службы: Увеличенный до 12 лет; Температура: -15°C…+40°C; Размер: 532х206х216мм; Вес: 59кг.  (Специально созданные для построения систем Гарантированного энергоснабжения на базе Солнечных элементов, Ветровых генераторов)</t>
    </r>
  </si>
  <si>
    <t xml:space="preserve">
6 канальный Сетевой IP Видеорегистратор</t>
  </si>
  <si>
    <t xml:space="preserve">
F228</t>
  </si>
  <si>
    <t>Распознавание лиц</t>
  </si>
  <si>
    <r>
      <t xml:space="preserve">Лицензия на модуль по </t>
    </r>
    <r>
      <rPr>
        <b/>
        <sz val="8"/>
        <rFont val="Arial Cyr"/>
        <charset val="204"/>
      </rPr>
      <t>Распознованию лиц</t>
    </r>
    <r>
      <rPr>
        <sz val="8"/>
        <rFont val="Arial Cyr"/>
        <charset val="204"/>
      </rPr>
      <t xml:space="preserve"> для 1 (одной) IP камеры. Профессиональное решение.</t>
    </r>
  </si>
  <si>
    <r>
      <t xml:space="preserve">Программный модуль, обеспечивающий автоматическое выделение из видеопотока оптимального изображения лица для распознавания, </t>
    </r>
    <r>
      <rPr>
        <b/>
        <sz val="8"/>
        <rFont val="Arial Cyr"/>
        <charset val="204"/>
      </rPr>
      <t>сохранения в базе данных до 5'000 человек!</t>
    </r>
    <r>
      <rPr>
        <sz val="8"/>
        <rFont val="Arial Cyr"/>
        <charset val="204"/>
      </rPr>
      <t xml:space="preserve"> и последующей идентификации в режиме реального времени и при работе с архивами.</t>
    </r>
  </si>
  <si>
    <t>База данных по распознаванию лиц</t>
  </si>
  <si>
    <t>Synology RS812+</t>
  </si>
  <si>
    <t>Призма-С</t>
  </si>
  <si>
    <r>
      <t>Оповещение: Визуальный стробоскоп + Акустическая сирена 85-95Дб; Канал передачи данных: Радиоканал; Питание: Батарея CR123A 3V (до 9 месяцев автономной работы); Размер: 92х142х44мм; Температура: -10...+50°C (</t>
    </r>
    <r>
      <rPr>
        <b/>
        <sz val="8"/>
        <rFont val="Arial Cyr"/>
        <charset val="204"/>
      </rPr>
      <t>применяется совместно с Express-GSM Вер.2</t>
    </r>
    <r>
      <rPr>
        <sz val="8"/>
        <rFont val="Arial Cyr"/>
        <charset val="204"/>
      </rPr>
      <t>)</t>
    </r>
  </si>
  <si>
    <t>ТР12-7</t>
  </si>
  <si>
    <t>3.0V 1700mAh; Литиевая (для беспроводных датчиков ОПС Umbrella ADxxx / Сибирский Арсенал)</t>
  </si>
  <si>
    <t>Детекция: Двойная Термистор + Фотоэлектрическая ИК технология; Эффективная зона действия: до 25м2; Задымленность: 3.2%; Встроенная сирена звукового оповещения 85dB; Тампер; Канал передачи данных: Беспроводной, частота 433MHz; Питание: Автономная батарея большой емкости DC 6V 9mA (режим ожидания) 20mA (режим передачи); Размер: Ø115×52мм; Температура: -10...+50°C</t>
  </si>
  <si>
    <t>BNC52</t>
  </si>
  <si>
    <t>BNC54</t>
  </si>
  <si>
    <t>BNC56</t>
  </si>
  <si>
    <t>BNC42</t>
  </si>
  <si>
    <t>Сигнальный Видео разъем; Тип: BNC "папа" коннектор на Коаксиальный кабель RG-59; Сопротивление: 75Ом; Крепление: с помощью кримпера; Материал: Никелерованный сплав Цинка и Меди; Центральный контакт: слав меди и латуни покрытое золотом</t>
  </si>
  <si>
    <t>Сигнальный Аудио/Видео Коннектор</t>
  </si>
  <si>
    <t>Сиганльный Видео Коннектор</t>
  </si>
  <si>
    <t>Коннектор питания с Кабелем</t>
  </si>
  <si>
    <t>Количество волокон: 4;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прокладки в грунтах всех категорий, под водой до 2м, болотах, а также в кабельной канализации, на мостах и эстакадах; Цвет: Черный (цена за 1 погонный метр)</t>
  </si>
  <si>
    <r>
      <t xml:space="preserve">2.1 Мегапикс. цветная; Разрешение: FullHD 1920×1080@30кадр.сек.; Мин. освещ. 0.01 Люкс; </t>
    </r>
    <r>
      <rPr>
        <sz val="8"/>
        <rFont val="Arial Cyr"/>
        <charset val="204"/>
      </rPr>
      <t xml:space="preserve">Объектив f4.0mm, Угол обзора 75.8°; Компрессия: H.264/MJPEG; Интерфейс: TCP/IP, LAN 10/100M; Скорость передачи данных: 4.0Мбит./сек.; </t>
    </r>
    <r>
      <rPr>
        <b/>
        <sz val="8"/>
        <rFont val="Arial Cyr"/>
        <charset val="204"/>
      </rPr>
      <t xml:space="preserve">Поддержка двух потоков; ИК подсветка до 30м.; День/Ночь; ИК фильтр; Подавление видео-шумов; WDR - широкий динамический диапазон; Компенсация засветки; Запись по событию или движению в кадре; Поддержка ONVIF; Профессиональное ПО на 64 камеры в комплекте; Интеграция с CMS ПО: Macroscop/DSSL-Trassir/ITV-Intellect; Антивандальный металический корпус IK08; Класс защиты от непогоды IP66; Питание: по локальной сети 802.3af PoE </t>
    </r>
    <r>
      <rPr>
        <sz val="8"/>
        <rFont val="Arial Cyr"/>
        <charset val="204"/>
      </rPr>
      <t>/ DC +12V 0.6A;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0.5кг; Температура: -30°C...+60°C; Размер: Ø70×100мм.</t>
    </r>
  </si>
  <si>
    <r>
      <t>16 программ. каналов</t>
    </r>
    <r>
      <rPr>
        <sz val="8"/>
        <rFont val="Arial"/>
        <family val="2"/>
        <charset val="204"/>
      </rPr>
      <t xml:space="preserve">; частота: </t>
    </r>
    <r>
      <rPr>
        <b/>
        <sz val="8"/>
        <rFont val="Arial"/>
        <family val="2"/>
        <charset val="204"/>
      </rPr>
      <t>400-480Мгц; мощность 5Вт</t>
    </r>
    <r>
      <rPr>
        <sz val="8"/>
        <rFont val="Arial"/>
        <family val="2"/>
        <charset val="204"/>
      </rPr>
      <t xml:space="preserve">.; </t>
    </r>
    <r>
      <rPr>
        <b/>
        <sz val="8"/>
        <rFont val="Arial"/>
        <family val="2"/>
        <charset val="204"/>
      </rPr>
      <t>зона покрытия до 15км.</t>
    </r>
    <r>
      <rPr>
        <sz val="8"/>
        <rFont val="Arial"/>
        <family val="2"/>
        <charset val="204"/>
      </rPr>
      <t xml:space="preserve"> (в условиях прямой видимости); оцифровка звука со шумоподавителем; группировка CTCSS; Тревожная кнопка; </t>
    </r>
    <r>
      <rPr>
        <b/>
        <sz val="8"/>
        <rFont val="Arial"/>
        <family val="2"/>
        <charset val="204"/>
      </rPr>
      <t>Аккумулятор Li-Ion 1600mAh.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Влага/Пыле защищенный корпус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Русское / Казахское голосовое меню</t>
    </r>
  </si>
  <si>
    <r>
      <t>16 программ. каналов;</t>
    </r>
    <r>
      <rPr>
        <sz val="8"/>
        <rFont val="Arial"/>
        <family val="2"/>
        <charset val="204"/>
      </rPr>
      <t xml:space="preserve"> частота:</t>
    </r>
    <r>
      <rPr>
        <b/>
        <sz val="8"/>
        <rFont val="Arial"/>
        <family val="2"/>
        <charset val="204"/>
      </rPr>
      <t xml:space="preserve"> 400-480Мгц мощность 5Вт.; зона покрытия до 15км. </t>
    </r>
    <r>
      <rPr>
        <sz val="8"/>
        <rFont val="Arial"/>
        <family val="2"/>
        <charset val="204"/>
      </rPr>
      <t>(в условиях прямой видимости); оцифровка звука со шумоподавителем; группировка CTCSS; Тревожная кнопка; Сканер эфира;</t>
    </r>
    <r>
      <rPr>
        <b/>
        <sz val="8"/>
        <rFont val="Arial"/>
        <family val="2"/>
        <charset val="204"/>
      </rPr>
      <t xml:space="preserve"> Аккумулятор Li-Ion 1300mAh.; Русское / Казахское голосовое меню</t>
    </r>
  </si>
  <si>
    <t>Umbrella   для радиостанций Umbrella A100 / A300 / A400</t>
  </si>
  <si>
    <t>RF002 / RF004</t>
  </si>
  <si>
    <t>Клипса</t>
  </si>
  <si>
    <t>Антенна</t>
  </si>
  <si>
    <t>Гарнитура</t>
  </si>
  <si>
    <t>Чехол</t>
  </si>
  <si>
    <t>Аккумуляторная Батарея</t>
  </si>
  <si>
    <t>Автомобильный Блок Питания</t>
  </si>
  <si>
    <t>Автомобильное Зарядное Устройство</t>
  </si>
  <si>
    <t>Блок Питания</t>
  </si>
  <si>
    <t>Зарядное Устройство</t>
  </si>
  <si>
    <t>Носимая Портативная Радиостанция</t>
  </si>
  <si>
    <t>Автомобильная Радиостанция</t>
  </si>
  <si>
    <r>
      <t>Автономный терминал контроля доступа;</t>
    </r>
    <r>
      <rPr>
        <sz val="8"/>
        <rFont val="Arial Cyr"/>
        <charset val="204"/>
      </rPr>
      <t xml:space="preserve"> </t>
    </r>
    <r>
      <rPr>
        <b/>
        <sz val="8"/>
        <rFont val="Arial Cyr"/>
        <charset val="204"/>
      </rPr>
      <t>Доступ: бесконтактная карта 125KHz EM / Код / Код + Карта</t>
    </r>
    <r>
      <rPr>
        <sz val="8"/>
        <rFont val="Arial Cyr"/>
        <charset val="204"/>
      </rPr>
      <t xml:space="preserve">; Управление: </t>
    </r>
    <r>
      <rPr>
        <b/>
        <sz val="8"/>
        <rFont val="Arial Cyr"/>
        <charset val="204"/>
      </rPr>
      <t>Реле 3A</t>
    </r>
    <r>
      <rPr>
        <sz val="8"/>
        <rFont val="Arial Cyr"/>
        <charset val="204"/>
      </rPr>
      <t xml:space="preserve"> / Внешний считыватель карт / Сирена / Замок / Шлагбаум / Турникет / Кнопка открытия двери; Поддержка до 10'000 пользоватиелей; Протокол: Wiegand 26; Антивандальный корпус; Класс защиты: IP65; Материал: Метал; ; Размер: 135×58×30мм; Температура: -40...+60°C</t>
    </r>
  </si>
  <si>
    <r>
      <t>Автономный терминал контроля доступа;</t>
    </r>
    <r>
      <rPr>
        <sz val="8"/>
        <rFont val="Arial Cyr"/>
        <charset val="204"/>
      </rPr>
      <t xml:space="preserve"> </t>
    </r>
    <r>
      <rPr>
        <b/>
        <sz val="8"/>
        <rFont val="Arial Cyr"/>
        <charset val="204"/>
      </rPr>
      <t>Доступ: бесконтактная карта 125KHz EM / Код / Код + Карта</t>
    </r>
    <r>
      <rPr>
        <sz val="8"/>
        <rFont val="Arial Cyr"/>
        <charset val="204"/>
      </rPr>
      <t xml:space="preserve">; Управление: </t>
    </r>
    <r>
      <rPr>
        <b/>
        <sz val="8"/>
        <rFont val="Arial Cyr"/>
        <charset val="204"/>
      </rPr>
      <t>Реле 3A</t>
    </r>
    <r>
      <rPr>
        <sz val="8"/>
        <rFont val="Arial Cyr"/>
        <charset val="204"/>
      </rPr>
      <t xml:space="preserve"> / Внешний считыватель карт / Сирена / Замок / Шлагбаум / Турникет / Кнопка открытия двери / Wiegand контроллер; Поддержка до 2'000 пользоватиелей; Протокол: Wiegand 26; Антивандальный корпус; Класс защиты: IP65; Материал: Метал; ; Размер: 128×82×28мм; Температура: -40...+60°C</t>
    </r>
  </si>
  <si>
    <t>Мультфункциональный терминал; автономная работа или работа в сети, встроенный ВЭБ-сервер- возможность просмотра данных через браузер; доступ по бесконтактной карте; до 30'000 пользователей, история до 50'000 событий сохраняемых в память; время считывания карты: &lt;30мсек.; встроенное реле позволяет соединять с замком, сиреной, дверным датчиком и кнопкой выхода; подключение дополнительного считыватель на вход/выход; интерфейс: TCP/IP / Ethernet / RS-232 / RS-485, протокол управления: Wiegand 26; индикация: 2-х цветный LED индикатор; питание: DC 12V 3A; размер:153×95.5×35.5мм.; удобство и проста при подключении и эксплуатации, интуитивно понятный русифицированный интерфейс</t>
  </si>
  <si>
    <t>Мультфункциональный терминал; 3 варианта доступа: только по бесконтактной карте / только по паролю / по бесконтактной карте и паролю; до 10000 пользователей, история до 30000 событий сохраняемых в память, контроль/управление доступа в 50 временных интервалах, 5 групп, 10 комбинаций, подключение дополнительного считыватель на вход/выход, интерфейс: LAN / TCP/IP / Ethernet / RS-232 / RS-485, средства коммуникации: LAN / TCP/IP / Ethernet / RS-232 / RS-4855, удобство и проста при подключении и эксплуатации, интуитивно понятный русифицированный интерфейс</t>
  </si>
  <si>
    <r>
      <t>KENWEI Modern   7" LCD цветной; память 64 изображения; подключение: 2x домофон / 2x выз. панель / 1x доп. камера</t>
    </r>
    <r>
      <rPr>
        <sz val="8"/>
        <rFont val="Arial Cyr"/>
        <charset val="204"/>
      </rPr>
      <t>; функция Интерком; цвет: белый / серый / серебристый; удаленное управление эл. замком; русское меню (вызывная панель в комплект не входит)</t>
    </r>
  </si>
  <si>
    <r>
      <t xml:space="preserve">Автономная панель с локальным оповещением; </t>
    </r>
    <r>
      <rPr>
        <b/>
        <sz val="8"/>
        <rFont val="Arial Cyr"/>
        <charset val="204"/>
      </rPr>
      <t>3 провод. шлейфа; Возможность интеграции с Беспроводными Датчиками Umbrella через Конвертор AS763</t>
    </r>
    <r>
      <rPr>
        <sz val="8"/>
        <rFont val="Arial Cyr"/>
        <charset val="204"/>
      </rPr>
      <t>; Номинальном сопротивлении шлейфа: 16-20V; Оповещение: Сирена / Доп. устройства связи; Органы управления и уведомления: Touch Memory / Функциональные кнопки / LED индикация; Управляемое реле, для активации: доп. сирены / пожаротушение / эл. привод / эл. замок / шлагбаум / эл. устройтво; Резервный источник питания: Аккумуляторная батарея 12V 7A (опция); Питание: DC 12V 55mA; Температура: -30°C...+50°C; Размер: 290х210х95мм.</t>
    </r>
  </si>
  <si>
    <t>Кварц
Вар.1</t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</si>
  <si>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Трасс и Автомагистралей</t>
    </r>
    <r>
      <rPr>
        <sz val="8"/>
        <rFont val="Arial Cyr"/>
        <charset val="204"/>
      </rPr>
      <t>. Обработка видеопотока со скоростью 25 к/сек. для 2 (двух) IP камер. Скорость движения автомобиля - до 150 км/ч. Профессиональное решение.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</si>
  <si>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Трасс и Автомагистралей</t>
    </r>
    <r>
      <rPr>
        <sz val="8"/>
        <rFont val="Arial Cyr"/>
        <charset val="204"/>
      </rPr>
      <t>. Обработка видеопотока со скоростью 25 к/сек. для 3 (трех) IP камер. Скорость движения автомобиля - до 150 км/ч. Профессиональное решение.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</si>
  <si>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Трасс и Автомагистралей</t>
    </r>
    <r>
      <rPr>
        <sz val="8"/>
        <rFont val="Arial Cyr"/>
        <charset val="204"/>
      </rPr>
      <t>. Обработка видеопотока со скоростью 25 к/сек. для 4 (четырех) IP камер. Скорость движения автомобиля - до 150 км/ч. Профессиональное решение.</t>
    </r>
  </si>
  <si>
    <r>
      <t xml:space="preserve">Для видеокамер с подвижным креплением; внутреннего применения, настенное крепление; материал: пластик; длина: </t>
    </r>
    <r>
      <rPr>
        <b/>
        <sz val="8"/>
        <rFont val="Arial Cyr"/>
        <charset val="204"/>
      </rPr>
      <t>200mm</t>
    </r>
    <r>
      <rPr>
        <sz val="8"/>
        <rFont val="Arial Cyr"/>
        <family val="2"/>
        <charset val="204"/>
      </rPr>
      <t xml:space="preserve">. Цвет: </t>
    </r>
    <r>
      <rPr>
        <b/>
        <sz val="8"/>
        <rFont val="Arial Cyr"/>
        <charset val="204"/>
      </rPr>
      <t>белый</t>
    </r>
    <r>
      <rPr>
        <sz val="8"/>
        <rFont val="Arial Cyr"/>
        <family val="2"/>
        <charset val="204"/>
      </rPr>
      <t>.</t>
    </r>
  </si>
  <si>
    <r>
      <t xml:space="preserve">Выносная штырьевая антенна круговой поляризации, </t>
    </r>
    <r>
      <rPr>
        <b/>
        <sz val="8"/>
        <rFont val="Arial Cyr"/>
        <charset val="204"/>
      </rPr>
      <t>для обеспечения беспроводной связи на большое расстояние до 10км</t>
    </r>
    <r>
      <rPr>
        <sz val="8"/>
        <rFont val="Arial Cyr"/>
        <charset val="204"/>
      </rPr>
      <t>. Используется для базового приемника, приема данных с объектовых точек доступа; Усиление: 15dBi; HPBW по горизонтали 360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, по вертикали 10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; Разъем: N-female</t>
    </r>
  </si>
  <si>
    <r>
      <t xml:space="preserve">автоматическая диафрагма DC-привод </t>
    </r>
    <r>
      <rPr>
        <sz val="8"/>
        <rFont val="Arial"/>
        <family val="2"/>
        <charset val="204"/>
      </rPr>
      <t xml:space="preserve">/ фикс. фокусное расстояние   </t>
    </r>
    <r>
      <rPr>
        <b/>
        <sz val="8"/>
        <rFont val="Arial"/>
        <family val="2"/>
        <charset val="204"/>
      </rPr>
      <t>16,0mm</t>
    </r>
    <r>
      <rPr>
        <sz val="8"/>
        <rFont val="Arial"/>
        <family val="2"/>
        <charset val="204"/>
      </rPr>
      <t xml:space="preserve"> F1,4 1/3"   угол обзора 21°; крепление CS</t>
    </r>
  </si>
  <si>
    <r>
      <t xml:space="preserve">автоматическая диафрагма DC-привод </t>
    </r>
    <r>
      <rPr>
        <sz val="8"/>
        <rFont val="Arial"/>
        <family val="2"/>
        <charset val="204"/>
      </rPr>
      <t xml:space="preserve">/ фикс. фокусное расстояние   </t>
    </r>
    <r>
      <rPr>
        <b/>
        <sz val="8"/>
        <rFont val="Arial"/>
        <family val="2"/>
        <charset val="204"/>
      </rPr>
      <t>12,0mm</t>
    </r>
    <r>
      <rPr>
        <sz val="8"/>
        <rFont val="Arial"/>
        <family val="2"/>
        <charset val="204"/>
      </rPr>
      <t xml:space="preserve"> F1,4 1/3"   угол обзора 27°; крепление CS</t>
    </r>
  </si>
  <si>
    <t>AF12</t>
  </si>
  <si>
    <t>AF16</t>
  </si>
  <si>
    <t>AF25</t>
  </si>
  <si>
    <t>AB21</t>
  </si>
  <si>
    <t>AB25</t>
  </si>
  <si>
    <t>LM021</t>
  </si>
  <si>
    <t>LM025</t>
  </si>
  <si>
    <t>LF0309</t>
  </si>
  <si>
    <r>
      <t xml:space="preserve"> + 4Gb MicroSD карта памяти</t>
    </r>
    <r>
      <rPr>
        <b/>
        <sz val="10"/>
        <color indexed="8"/>
        <rFont val="Arial"/>
        <family val="2"/>
        <charset val="204"/>
      </rPr>
      <t xml:space="preserve">
</t>
    </r>
    <r>
      <rPr>
        <b/>
        <sz val="10"/>
        <color indexed="10"/>
        <rFont val="Arial"/>
        <family val="2"/>
        <charset val="204"/>
      </rPr>
      <t>В ПОДАРОК</t>
    </r>
    <r>
      <rPr>
        <b/>
        <sz val="10"/>
        <color indexed="8"/>
        <rFont val="Arial"/>
        <family val="2"/>
        <charset val="204"/>
      </rPr>
      <t xml:space="preserve">
</t>
    </r>
    <r>
      <rPr>
        <b/>
        <sz val="12"/>
        <color indexed="8"/>
        <rFont val="Arial"/>
        <family val="2"/>
        <charset val="204"/>
      </rPr>
      <t>C200</t>
    </r>
  </si>
  <si>
    <t>C700</t>
  </si>
  <si>
    <t>AA0358</t>
  </si>
  <si>
    <t>AB36</t>
  </si>
  <si>
    <t>AB06</t>
  </si>
  <si>
    <t>AB12</t>
  </si>
  <si>
    <t>AB16</t>
  </si>
  <si>
    <t>PD12150</t>
  </si>
  <si>
    <t>Мультфункциональный терминал нового поколения в компактном и стильном корпусе; 19 варианта доступа: по распознованию лица / по отпечатку пальца / по паролю / по бесконтактной карте и др.; учет: 400 лиц / 2000 отпечатков / 10000 карточек / история до 100000 событий сохраняемых в память; 50 временных зон / 99 групп пользователей / 10 комбинаций открытия двери; подключение дополнительного считывателя на вход/выход; совмещение с уже существующими системами контроля доступа / системами охранно-пожарной сигнализации / домофонами / охранными датчиками; интерфейс: LAN / TCP/IP/ RS-232 / RS-485 / USB / Wiegand26; встроенное реле управления замком, приводом, шлагбаумом, турникетом; ИК подсветка лица в темное время суток; защита от внешнего вмешательства в систему; учет и ведение Базы Данных пользователей ввремя/дата/вход/выход/ /учетная запись/уровень доступа/свой/чужой и т.д.; удобство и проста при подключении и повседневной эксплуатации, интуитивно понятный русифицированный интерфейс</t>
  </si>
  <si>
    <t>Тревожная Кнопка (пожарная ручная)</t>
  </si>
  <si>
    <t>ИП535-7</t>
  </si>
  <si>
    <r>
      <t xml:space="preserve">Видео: 4кан. / Аудио: 4кан. / Датчик: 4кан.; Разрешение: FullHD 1920×1080@200fps; Компрессия: H.264; </t>
    </r>
    <r>
      <rPr>
        <sz val="8"/>
        <rFont val="Arial"/>
        <family val="2"/>
        <charset val="204"/>
      </rPr>
      <t xml:space="preserve">Носители: 1×HDD SATA 4Tb; </t>
    </r>
    <r>
      <rPr>
        <b/>
        <sz val="8"/>
        <rFont val="Arial"/>
        <family val="2"/>
        <charset val="204"/>
      </rPr>
      <t>1×HDMI FullHD 1920×1080; 1×VGA FullHD 1920×1080;</t>
    </r>
    <r>
      <rPr>
        <sz val="8"/>
        <rFont val="Arial"/>
        <family val="2"/>
        <charset val="204"/>
      </rPr>
      <t xml:space="preserve"> 2×USB; 1×RS485; Сеть: Ethernet 10/100/1000M, TCP/IP, DDNS; Запись по движению; Видеонаблюдение на базе мобильных устройств; Управление PTZ камерами; Пульт ДУ; Навигация мышкой; </t>
    </r>
    <r>
      <rPr>
        <b/>
        <sz val="8"/>
        <rFont val="Arial"/>
        <family val="2"/>
        <charset val="204"/>
      </rPr>
      <t>Просмотр 4кан. одновременно;</t>
    </r>
    <r>
      <rPr>
        <sz val="8"/>
        <rFont val="Arial"/>
        <family val="2"/>
        <charset val="204"/>
      </rPr>
      <t xml:space="preserve"> Русское меню; Питание: DC 12V 1,3A; (HDD нет в комплекте)</t>
    </r>
  </si>
  <si>
    <t>Сирена
Беспро-
водная</t>
  </si>
  <si>
    <t xml:space="preserve"> MS404</t>
  </si>
  <si>
    <t>PS971</t>
  </si>
  <si>
    <t>BS310</t>
  </si>
  <si>
    <t>BS420</t>
  </si>
  <si>
    <t>BS425</t>
  </si>
  <si>
    <t>BS410</t>
  </si>
  <si>
    <t>BS610</t>
  </si>
  <si>
    <t>BS810</t>
  </si>
  <si>
    <t>Вход: AV - RCA / S-Video; Выход: HDMI; Разрешение: FullHD 1920×1080@60Гц; Переходник с BNC на HDMI для подключения LCD/LED телефизоров к видеорегистратору</t>
  </si>
  <si>
    <t>HDMI04</t>
  </si>
  <si>
    <r>
      <t xml:space="preserve">Многофункциональный CCTV тестер, сиганал: NTSC/PAL автонастройка; видеонастройка: яркость / контраст / цвет; 1xBNC видео вход / 1 видео выход / 1 аудио вход; порт: RS-232/RS-485/RS422/UTP/PTZ; </t>
    </r>
    <r>
      <rPr>
        <b/>
        <sz val="8"/>
        <rFont val="Arial Cyr"/>
        <charset val="204"/>
      </rPr>
      <t>3.5" LCD экран с разрешением 960x240пикс</t>
    </r>
    <r>
      <rPr>
        <sz val="8"/>
        <rFont val="Arial Cyr"/>
        <charset val="204"/>
      </rPr>
      <t xml:space="preserve">.; функциональная клавиатура; </t>
    </r>
    <r>
      <rPr>
        <b/>
        <sz val="8"/>
        <rFont val="Arial Cyr"/>
        <charset val="204"/>
      </rPr>
      <t>1-канальный генератор видео-сигнала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выход питания для видеокамер DC12V 1A</t>
    </r>
    <r>
      <rPr>
        <sz val="8"/>
        <rFont val="Arial Cyr"/>
        <charset val="204"/>
      </rPr>
      <t xml:space="preserve">; аккумуляторная батарея 3.7V DC3000мАч до 12часов автономной работы; </t>
    </r>
    <r>
      <rPr>
        <b/>
        <sz val="8"/>
        <rFont val="Arial Cyr"/>
        <charset val="204"/>
      </rPr>
      <t>тестер UTP/FTP кабеля; более 20 PTZ протоколов; Цифровой мультиметр; мульти-протокольное универсальное устройство для контроля и настройки данных-аудио-видео сигнала</t>
    </r>
    <r>
      <rPr>
        <sz val="8"/>
        <rFont val="Arial Cyr"/>
        <charset val="204"/>
      </rPr>
      <t>; температура: -10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С...+60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С; размер: 112x189x47мм.; вес: 500г.</t>
    </r>
  </si>
  <si>
    <t>Беспроводной удлинитель сигнала; Автоматическая передача полученного сиганала; Тампер; Эффективная дистанция: до 1500м; Мощность передатчика: 15mW; Канал передачи данных: Беспроводной, частота 433MHz; Питание: DC 9-24V 10mA (режим ожидания) 150mA (режим передачи); Размер: 165×110×37мм; Температура: -10...+50°C</t>
  </si>
  <si>
    <r>
      <t xml:space="preserve">Для видеокамер с подвижным креплением; внутреннего применения, настенное/потолочное крепление; материал: алюминий/пластик; длина: </t>
    </r>
    <r>
      <rPr>
        <b/>
        <sz val="8"/>
        <rFont val="Arial Cyr"/>
        <charset val="204"/>
      </rPr>
      <t>160mm.</t>
    </r>
    <r>
      <rPr>
        <sz val="8"/>
        <rFont val="Arial Cyr"/>
        <family val="2"/>
        <charset val="204"/>
      </rPr>
      <t xml:space="preserve"> Цвет: </t>
    </r>
    <r>
      <rPr>
        <b/>
        <sz val="8"/>
        <rFont val="Arial Cyr"/>
        <charset val="204"/>
      </rPr>
      <t>белый</t>
    </r>
    <r>
      <rPr>
        <sz val="8"/>
        <rFont val="Arial Cyr"/>
        <family val="2"/>
        <charset val="204"/>
      </rPr>
      <t>.</t>
    </r>
  </si>
  <si>
    <t>DMC-810SC</t>
  </si>
  <si>
    <r>
      <t xml:space="preserve">1 портовый медиаконвертер с интеллектуальными функциями; Интерфейс: 1×RJ45 / 1×SC TX / 1×SC RX; Преобразование среды: 10/100BASE-TX в 100BASE-FX; Тип кабеля: Одномодовый; Тип коннектора: SC; </t>
    </r>
    <r>
      <rPr>
        <b/>
        <sz val="8"/>
        <rFont val="Arial Cyr"/>
        <charset val="204"/>
      </rPr>
      <t>Максимальная дистанция: 30км;</t>
    </r>
    <r>
      <rPr>
        <sz val="8"/>
        <rFont val="Arial Cyr"/>
        <family val="2"/>
        <charset val="204"/>
      </rPr>
      <t xml:space="preserve"> Питание: +7.5V 1.5A 7.2W; Температура: 0°С...+40°С; Размеры: 120x88x25мм</t>
    </r>
  </si>
  <si>
    <r>
      <t xml:space="preserve">1 портовый медиаконвертер с интеллектуальными функциями; Интерфейс: 1×RJ45 / 1×SC TX / 1×SC RX; Преобразование среды: 10/100BASE-TX в 100BASE-FX; Тип кабеля: Многомодовый; Тип коннектора: SC; </t>
    </r>
    <r>
      <rPr>
        <b/>
        <sz val="8"/>
        <rFont val="Arial Cyr"/>
        <charset val="204"/>
      </rPr>
      <t>Максимальная дистанция: 2км;</t>
    </r>
    <r>
      <rPr>
        <sz val="8"/>
        <rFont val="Arial Cyr"/>
        <family val="2"/>
        <charset val="204"/>
      </rPr>
      <t xml:space="preserve"> Питание: +7.5V 1.5A 7.2W; Температура: 0°С...+40°С; Размеры: 120x88x25мм</t>
    </r>
  </si>
  <si>
    <r>
      <t xml:space="preserve">1 портовый медиаконвертер с интеллектуальными функциями; Интерфейс: 1×RJ45 / 1×SC TX / 1×SC RX; Преобразование среды: 1000BASE-T Gigabit Ethernet в 1000BASE-LX Gigabit Ethernet; Тип кабеля: Одномодовый; Тип коннектора: SC; </t>
    </r>
    <r>
      <rPr>
        <b/>
        <sz val="8"/>
        <rFont val="Arial Cyr"/>
        <charset val="204"/>
      </rPr>
      <t>Максимальная дистанция: 10км;</t>
    </r>
    <r>
      <rPr>
        <sz val="8"/>
        <rFont val="Arial Cyr"/>
        <family val="2"/>
        <charset val="204"/>
      </rPr>
      <t xml:space="preserve"> Питание: +7.5V 1.5A 7.2W; Температура: 0°С...+40°С; Размеры: 120x88x25мм</t>
    </r>
  </si>
  <si>
    <t>ОКН-4Д-А8-0.5</t>
  </si>
  <si>
    <t>ОКН-4 Д-А16-0.5</t>
  </si>
  <si>
    <t>ОКН-4Д-А32-0.5</t>
  </si>
  <si>
    <t>ИКБ-М4П-А16-8,0</t>
  </si>
  <si>
    <t>ИКБ-М4П-А4-8,0</t>
  </si>
  <si>
    <t>ИКБ-М4П-А8-8,0</t>
  </si>
  <si>
    <t>ИКБ-М4П-А32-8,0</t>
  </si>
  <si>
    <t>ИК-М6П-А8-3.1</t>
  </si>
  <si>
    <t xml:space="preserve">ИК-М6П-А16-3,1  </t>
  </si>
  <si>
    <t>ИК-М6П-А32-3,1</t>
  </si>
  <si>
    <t>ИК/Т-М4П-А4-8,0</t>
  </si>
  <si>
    <t>ИК/Т-М4П-А8-8,0</t>
  </si>
  <si>
    <t>ИК/Т-М4П-А16-8,0</t>
  </si>
  <si>
    <t>ИК/Т-М4П-А24-8,0</t>
  </si>
  <si>
    <t>ИК/Т-М4П-А32-8,0</t>
  </si>
  <si>
    <t>Количество волокон: 4; Тип: Многомодовый 50/125мкм;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Внутренняя, для прокладки в зданиях и сооружениях; Цвет: Черный (цена за 1 погонный метр)</t>
  </si>
  <si>
    <t>Количество волокон: 8; Тип: Многомодовый 50/125мкм;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Внутренняя, для прокладки в зданиях и сооружениях; Цвет: Черный (цена за 1 погонный метр)</t>
  </si>
  <si>
    <t>Количество волокон: 16; Тип: Многомодовый 50/125мкм;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Внутренняя, для прокладки в зданиях и сооружениях; Цвет: Черный (цена за 1 погонный метр)</t>
  </si>
  <si>
    <t>Количество волокон: 32; Тип: Многомодовый 50/125мкм;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Внутренняя, для прокладки в зданиях и сооружениях; Цвет: Черный (цена за 1 погонный метр)</t>
  </si>
  <si>
    <t xml:space="preserve">
S615</t>
  </si>
  <si>
    <r>
      <t xml:space="preserve">2.0 Мегапиксельная цветная; разрешение: FullHD 1920x1080@30кадр.сек. / 0.1 Люкс; </t>
    </r>
    <r>
      <rPr>
        <sz val="8"/>
        <rFont val="Arial Cyr"/>
        <charset val="204"/>
      </rPr>
      <t xml:space="preserve">объектив f3.8mm / F1.5, угол обзора 83.2°; </t>
    </r>
    <r>
      <rPr>
        <b/>
        <sz val="8"/>
        <rFont val="Arial Cyr"/>
        <charset val="204"/>
      </rPr>
      <t>компрессия: H.264/MPEG4/MJPEG;</t>
    </r>
    <r>
      <rPr>
        <sz val="8"/>
        <rFont val="Arial Cyr"/>
        <charset val="204"/>
      </rPr>
      <t xml:space="preserve"> интерфейс: TCP/IP, LAN 10/100Base-T; </t>
    </r>
    <r>
      <rPr>
        <b/>
        <sz val="8"/>
        <rFont val="Arial Cyr"/>
        <charset val="204"/>
      </rPr>
      <t>ИК подсветка 1 сверхмощный светодиод до 15м.; Smart Zoom - интеллектуальное цифровое приблежение/удаление; Motion detection - функция контроля движения + Датчик движения; Smart Light; RTC часы; поддержка протоколов ONVIF; питание по локальной сети 802.3af PoE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 xml:space="preserve">видео на мобильном iPad, iPhone, Android; </t>
    </r>
    <r>
      <rPr>
        <sz val="8"/>
        <rFont val="Arial Cyr"/>
        <charset val="204"/>
      </rPr>
      <t>ПО в комплекте; питание: DC 5V / 1.0A</t>
    </r>
  </si>
  <si>
    <t>АНТИвандальная Мегапиксельная IP камера</t>
  </si>
  <si>
    <t xml:space="preserve">
AVM542AP
ONVIF</t>
  </si>
  <si>
    <r>
      <t>2.0 Мегапиксельная цветная; разрешение: FullHD 1920x1080@30кадр.сек. / 0.1 Люкс; Варифокальный Объектив f2.8-12.0mm, угол обзора 97.4°-27.1°;</t>
    </r>
    <r>
      <rPr>
        <sz val="8"/>
        <rFont val="Arial Cyr"/>
        <charset val="204"/>
      </rPr>
      <t xml:space="preserve"> </t>
    </r>
    <r>
      <rPr>
        <b/>
        <sz val="8"/>
        <rFont val="Arial Cyr"/>
        <charset val="204"/>
      </rPr>
      <t>компрессия: H.264/MJPEG;</t>
    </r>
    <r>
      <rPr>
        <sz val="8"/>
        <rFont val="Arial Cyr"/>
        <charset val="204"/>
      </rPr>
      <t xml:space="preserve"> интерфейс: TCP/IP, LAN 10/100Base-T; </t>
    </r>
    <r>
      <rPr>
        <b/>
        <sz val="8"/>
        <rFont val="Arial Cyr"/>
        <charset val="204"/>
      </rPr>
      <t>ИК подсветка 3 сверхмощных светодиода до 50м.; WDR - Широкий динамический диапазон; Smart Zoom - интеллектуальное цифровое приблежение/ удаление; Motion detection - функция контроля движения; Smart Light; Тревожный выход; Поддержка карт памяти MicroSD; RTC часы; поддержка протоколов ONVIF; питание по локальной сети 802.3af PoE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 xml:space="preserve">видео на мобильном iPad, iPhone, Android; </t>
    </r>
    <r>
      <rPr>
        <sz val="8"/>
        <rFont val="Arial Cyr"/>
        <charset val="204"/>
      </rPr>
      <t>ПО в комплекте; Клас защиты IP66; питание: DC 5V / 1.0A</t>
    </r>
  </si>
  <si>
    <t xml:space="preserve">
AVM521AP
ONVIF</t>
  </si>
  <si>
    <t xml:space="preserve">
AVM328
ONVIF</t>
  </si>
  <si>
    <r>
      <t>1.3 Мегапиксельная цветная; разрешение: SXGA 1280×1024@30кадр.сек. / 0.3 Люкс;</t>
    </r>
    <r>
      <rPr>
        <sz val="8"/>
        <color indexed="8"/>
        <rFont val="Arial Cyr"/>
        <charset val="204"/>
      </rPr>
      <t xml:space="preserve"> </t>
    </r>
    <r>
      <rPr>
        <b/>
        <sz val="8"/>
        <color indexed="8"/>
        <rFont val="Arial Cyr"/>
        <charset val="204"/>
      </rPr>
      <t>функция День/Ночь с процессорной коррекцией</t>
    </r>
    <r>
      <rPr>
        <sz val="8"/>
        <color indexed="8"/>
        <rFont val="Arial Cyr"/>
        <charset val="204"/>
      </rPr>
      <t>; объектив варифокальный f4.0mm~9.0mm / F1.4, угол обзора 75°~36°;</t>
    </r>
    <r>
      <rPr>
        <b/>
        <sz val="8"/>
        <color indexed="8"/>
        <rFont val="Arial Cyr"/>
        <charset val="204"/>
      </rPr>
      <t xml:space="preserve"> компрессия: H.264/MPEG4/MJPEG; </t>
    </r>
    <r>
      <rPr>
        <sz val="8"/>
        <color indexed="8"/>
        <rFont val="Arial Cyr"/>
        <charset val="204"/>
      </rPr>
      <t>интерфейс: TCP/IP, LAN 10/100Base-T;</t>
    </r>
    <r>
      <rPr>
        <b/>
        <sz val="8"/>
        <color indexed="8"/>
        <rFont val="Arial Cyr"/>
        <charset val="204"/>
      </rPr>
      <t xml:space="preserve"> ИК подсветка 56 светодиодов до 40м.; Smart Zoom - интеллектуальное цифровое приблежение/удаление; Face Tracking - распознование лица; Автослежение + Автоматический ZOOM; Motion detection - функция контроля движения; SmartLigh - контроль освещения; RTC часы; поддержка протоколов ONVIF; </t>
    </r>
    <r>
      <rPr>
        <sz val="8"/>
        <color indexed="8"/>
        <rFont val="Arial Cyr"/>
        <charset val="204"/>
      </rPr>
      <t>видео на мобильном iPad,  iPhone, Android; ПО + Электронные карты в комплекте; питание: DC 12V / 1.5A</t>
    </r>
  </si>
  <si>
    <t xml:space="preserve">Мегапиксельная IP камера
</t>
  </si>
  <si>
    <r>
      <rPr>
        <b/>
        <sz val="8"/>
        <rFont val="Arial Cyr"/>
        <charset val="204"/>
      </rPr>
      <t xml:space="preserve">12V 5.0A 60W   </t>
    </r>
    <r>
      <rPr>
        <sz val="8"/>
        <rFont val="Arial Cyr"/>
        <charset val="204"/>
      </rPr>
      <t xml:space="preserve">Импульсный источник питания; Входное напряжение: AC 900-264V 47~63Гц; Защита: Короткое замыкание / Перегрузка; Провод 20cм.; Корпус: ударопрочный ABS пластик; Класс защиты IP67; Внутреннего/Наружного использования; Температура: -30°C...+60°C; Размер: 162×42×34мм </t>
    </r>
  </si>
  <si>
    <r>
      <t xml:space="preserve">
</t>
    </r>
    <r>
      <rPr>
        <b/>
        <sz val="12"/>
        <rFont val="Arial Cyr"/>
        <charset val="204"/>
      </rPr>
      <t>PB1265</t>
    </r>
  </si>
  <si>
    <t>Сигнальный Видео разъем; Тип: BNC "папа" коннектор на Коаксиальный кабель RG-59; Сопротивление: 75Ом; Крепление: встроенный механический зажим; Цветное маркеровочное кольцо; Материал: Сплав Цинка и Меди покрытый золотым напылением; Центральный контакт: Слав Меди и Латуни покрытое золотом</t>
  </si>
  <si>
    <t>AD575</t>
  </si>
  <si>
    <t>AD577</t>
  </si>
  <si>
    <t>SL101</t>
  </si>
  <si>
    <t>SL102</t>
  </si>
  <si>
    <t>SL201</t>
  </si>
  <si>
    <t>БЛОКИ ПИТАНИЯ (со стабилизацией напряжения)</t>
  </si>
  <si>
    <t>AMS500</t>
  </si>
  <si>
    <t>ЗАЩИТА ТОВАРА НА СТЕЛАЖАХ С ОТКРЫТОЙ ВЫКЛАДКОЙ</t>
  </si>
  <si>
    <r>
      <t>12кан. сетевой видеорегистратор (NVR)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разрешение: FullHD 1920x1080пикс.@90кадр.сек. / HD 1280x720пикс.@180кадр.сек. / D1 720x480пикс.@360кадр.сек.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1 кан. конвертация аналогово сигнала в цифровой;</t>
    </r>
    <r>
      <rPr>
        <sz val="8"/>
        <rFont val="Arial"/>
        <family val="2"/>
        <charset val="204"/>
      </rPr>
      <t xml:space="preserve"> разрешение записи: FullHD / HD / VGA; компрессия: H.264/MPEG-4/MJPEG; носители: 2×HDD SATA до 6Тб.; интерфейс: HDMI / 2×USB 2.0 / LAN / WAN / RS485 / Аудио; 10/100/1000Mbps; Smart Recording - автоматическая оптимизация записи; Motion detection - функция записи по движению; Push Video - интеллектуальная запись; управление PTZ камерами; видеонаблюдение на базе мобильных устройств iPhone / IPad / Android / Galaxy; пульт ДУ; навигация мышкой; просмотр 12кан. одновременно; Plug&amp;Play; питание: DC19V 2.1A; (HDD в комплект не входят)</t>
    </r>
  </si>
  <si>
    <t xml:space="preserve">
NS304</t>
  </si>
  <si>
    <r>
      <t xml:space="preserve">Возможно использовать с </t>
    </r>
    <r>
      <rPr>
        <b/>
        <sz val="8"/>
        <rFont val="Arial Cyr"/>
        <charset val="204"/>
      </rPr>
      <t>MACROSCOP LS и ST</t>
    </r>
  </si>
  <si>
    <r>
      <t xml:space="preserve">С платформой </t>
    </r>
    <r>
      <rPr>
        <b/>
        <sz val="8"/>
        <rFont val="Arial Cyr"/>
        <charset val="204"/>
      </rPr>
      <t>MACROSCOP ML</t>
    </r>
    <r>
      <rPr>
        <sz val="8"/>
        <rFont val="Arial Cyr"/>
        <charset val="204"/>
      </rPr>
      <t xml:space="preserve"> данные модули не используются</t>
    </r>
  </si>
  <si>
    <t>Распознование автомобильных номеров</t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</si>
  <si>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Трасс и Автомагистралей</t>
    </r>
    <r>
      <rPr>
        <sz val="8"/>
        <rFont val="Arial Cyr"/>
        <charset val="204"/>
      </rPr>
      <t>. Обработка видеопотока со скоростью 25 к/сек. для 1 (одной) IP камеры. Скорость движения автомобиля - до 150 км/ч. Профессиональное решение.</t>
    </r>
  </si>
  <si>
    <t>Видео-поток</t>
  </si>
  <si>
    <t>Лицензия на обработку Видео Потока 1 (одной) IP камеры. Профессиональное решение, разработанное специально для IP камер. Максимально эффективно выдает потенциал систем видеонаблюдения на основе IP камер. Эффективно обрабатывает сжатые видеопотоки и позволяет максимально быстро находить нужные фрагменты в видеоархиве. Отличается исключительной простотой и удобством в настройке и эксплуатации.</t>
  </si>
  <si>
    <t>Подсчет людей</t>
  </si>
  <si>
    <t>Лицензия на модуль по Подсчету людей для 1 (одной) IP камеры. Профессиональное решение.</t>
  </si>
  <si>
    <t>Подсчет людей в скоплениях</t>
  </si>
  <si>
    <t>Контроль длины очереди</t>
  </si>
  <si>
    <t>Лицензия на модуль по Контролю длины очереди для 1 (одной) IP камеры. Профессиональное решение.</t>
  </si>
  <si>
    <t>Лицензия на модуль по Подсчету людей в скоплениях для 1 (одной) IP камеры. Профессиональное решение.</t>
  </si>
  <si>
    <t>Детектор оставленных предметов</t>
  </si>
  <si>
    <t>ИО329-17 «Сонар»</t>
  </si>
  <si>
    <t>Извещатель акустический; Тип контактов: НР/НЗ; Эффективное расстояние: 6м.; Угол обзора: 120°; Площадь охраняемого стекла: 0,1 м2; Время восстановления: 10сек.; Способ крепления: Накладной; Внутреннегоо применения; Пластик; Пассивный; Размер: 90х57х46мм</t>
  </si>
  <si>
    <r>
      <t>24 канальный 960H - Высокого разрешения</t>
    </r>
    <r>
      <rPr>
        <sz val="8"/>
        <rFont val="Arial"/>
        <family val="2"/>
        <charset val="204"/>
      </rPr>
      <t xml:space="preserve"> Видеорегистратор</t>
    </r>
  </si>
  <si>
    <r>
      <t>32 канальный 960H - Высокого разрешения</t>
    </r>
    <r>
      <rPr>
        <sz val="8"/>
        <rFont val="Arial"/>
        <family val="2"/>
        <charset val="204"/>
      </rPr>
      <t xml:space="preserve"> Видеорегистратор</t>
    </r>
  </si>
  <si>
    <r>
      <t>16 канальный 960H - Высокого разрешения</t>
    </r>
    <r>
      <rPr>
        <sz val="8"/>
        <rFont val="Arial"/>
        <family val="2"/>
        <charset val="204"/>
      </rPr>
      <t xml:space="preserve"> Видеорегистратор</t>
    </r>
  </si>
  <si>
    <r>
      <t xml:space="preserve">Выносная направленная плоскопанельная антенна, </t>
    </r>
    <r>
      <rPr>
        <b/>
        <sz val="8"/>
        <rFont val="Arial Cyr"/>
        <charset val="204"/>
      </rPr>
      <t>для обеспечения беспроводной связи на большое расстояние до 15км</t>
    </r>
    <r>
      <rPr>
        <sz val="8"/>
        <rFont val="Arial Cyr"/>
        <charset val="204"/>
      </rPr>
      <t>. Усиление: 18dBi; HPBW по горизонтали 30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, по вертикали 20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; Разъем: N-female</t>
    </r>
  </si>
  <si>
    <r>
      <t>3D управление джойстиком</t>
    </r>
    <r>
      <rPr>
        <sz val="8"/>
        <rFont val="Arial Cyr"/>
        <charset val="204"/>
      </rPr>
      <t>: движение во всех направлениях, ZOOM приближение и удаление камерами; LCD экран; поддержка и управление до 9999 камер / 999 ДВР; поддержка до 9 доп. клавиатур; встроенный микрофон; скорость: 2400 / 4800 / 9600 / 19200 bps; макс. длина кабеля 1200м.; функция обновления софта firmware; порт: 2xRS485 / 2xRS232 (опция); протоколы: Мульти-Протокольный адаптируемый / PELCO-D / PELCO-P / AD / Samsung / Panasonic / AVTech / Axis и др.</t>
    </r>
  </si>
  <si>
    <t>SL301</t>
  </si>
  <si>
    <t>SL401</t>
  </si>
  <si>
    <t>SL603</t>
  </si>
  <si>
    <t>SL604</t>
  </si>
  <si>
    <r>
      <t>Мощность: длительная 2000W / пиковая 4000W (10сек.);</t>
    </r>
    <r>
      <rPr>
        <sz val="8"/>
        <rFont val="Arial Cyr"/>
        <charset val="204"/>
      </rPr>
      <t xml:space="preserve"> Фактор: 200%; Напряжение на входе: DC 24V; Напряжение на выходе: 220V; </t>
    </r>
    <r>
      <rPr>
        <b/>
        <sz val="8"/>
        <rFont val="Arial Cyr"/>
        <charset val="204"/>
      </rPr>
      <t>Форрма напряжения: Чистая синусоида;</t>
    </r>
    <r>
      <rPr>
        <sz val="8"/>
        <rFont val="Arial Cyr"/>
        <charset val="204"/>
      </rPr>
      <t xml:space="preserve"> Управление: автоматическое, CPU процессор; Защита: Выcокое напряжение / Низкое напряжение / Скачек напржения / Короткое замыкание / Высокая температура / Утечка напряжения; Евро-вилка; Температура: -20°C…+50°C; Размер: 405х230х108мм; Вес: 6,4кг.</t>
    </r>
  </si>
  <si>
    <r>
      <t xml:space="preserve">
</t>
    </r>
    <r>
      <rPr>
        <b/>
        <sz val="12"/>
        <rFont val="Arial"/>
        <family val="2"/>
        <charset val="204"/>
      </rPr>
      <t>V215</t>
    </r>
  </si>
  <si>
    <t>Детекция: Комплекс из 2 Групп - Двойной ИК технологии + Микроволновая технология; Эффективная дистанция: до 12м; Угол: 110°; Высота: 1.8-2.4м; Иммунитет: до 30кг / потоки воздуха / насекомые / пыли; 2-процессора обработки данных + Система Интелект; Автоматическая настройка чувствительности; Авто компенсатор температуры; Функция самодиагностики; Антибликовая технология; Тампер; Управляемое реле; Канал передачи данных: Беспроводной, частота 433MHz; Класс защиты от непогоды IP66; Питание: Автономная батарея большой емкости DC 9-16V 53mA (режим ожидания) 85mA (режим передачи); Температура: -40°C...+65°C; Размер: 176×83×66мм.</t>
  </si>
  <si>
    <t>BM430</t>
  </si>
  <si>
    <r>
      <t>1/3" Sony Super HAD CCD Generation-II;</t>
    </r>
    <r>
      <rPr>
        <sz val="8"/>
        <rFont val="Arial Cyr"/>
        <family val="2"/>
        <charset val="204"/>
      </rPr>
      <t xml:space="preserve"> </t>
    </r>
    <r>
      <rPr>
        <b/>
        <sz val="8"/>
        <rFont val="Arial Cyr"/>
        <charset val="204"/>
      </rPr>
      <t>Цветная 580ТВЛ / Черно-Белая 700ТВЛ; Мин. освещ. 0.02Люкс; Функция День/Ночь; ИК Фильтр; ICR; 2DNR Подавление шумов; Объектив: Зум 324X 27X Оптический / 12X Цифровой, f=3.5-94.5mm.;</t>
    </r>
    <r>
      <rPr>
        <sz val="8"/>
        <rFont val="Arial Cyr"/>
        <family val="2"/>
        <charset val="204"/>
      </rPr>
      <t xml:space="preserve"> Вращение: 360°Гор. / 90°Верт. (180°авто переворот) Макс.300°/сек.; 200 контрольных точек / 4 пути / 32 маски / 8 зон; Мульти-протокольная поддержка; питание: DC12V ~ AC24V; Автоматический климат и термо. контроль / нагреватель / охладитель; Класс защиты: IP65</t>
    </r>
  </si>
  <si>
    <r>
      <t xml:space="preserve">2.1 Мегапикс. цветная; Разрешение: FullHD 1920×1080@30кадр.сек.; Мин. освещ. 0.01Люкс; Объектив: Zoom 480X 30X Оптический / 16X Цифровой, f=4.3~129.0mm.; </t>
    </r>
    <r>
      <rPr>
        <sz val="8"/>
        <rFont val="Arial Cyr"/>
        <charset val="204"/>
      </rPr>
      <t xml:space="preserve">Вращение: 360°Гор. / 90°Верт. (180°авто переворот) Макс.250°/сек.; 256 контрольных точек / 8 путей / 24 маски / 32 предустановки / 4 шаблона; Компрессия: H.264; Интерфейс: TCP/IP, LAN 10/100M; Скорость передачи данных: 4.0Мбит./сек.; </t>
    </r>
    <r>
      <rPr>
        <b/>
        <sz val="8"/>
        <rFont val="Arial Cyr"/>
        <charset val="204"/>
      </rPr>
      <t xml:space="preserve">Поддержка трех потоков; 1×Аудио вход / 1×Аудио выход; MicroSD до 32Gb; День/Ночь; Функция ICR; 3D-DNR; Анти-Туман / Анти-Дым; Подавление видео-шумов; WDR - широкий динамический диапазон; Компенсация засветки; ИК подсветка 10 сверхмощных светодиодов до 150метров; Автослежение за движущимся объектом; Запись по событию или движению в кадре; Мульти-протокольная поддержка; Поддержка ONVIF; Профессиональное ПО на 64 камеры в комплекте; Интеграция с CMS ПО: Macroscop/DSSL-Trassir/ITV-Intellect; Кронштейн и БлокПитания в комплекте; Класс защиты от непогоды IP66; Питание: </t>
    </r>
    <r>
      <rPr>
        <sz val="8"/>
        <rFont val="Arial Cyr"/>
        <charset val="204"/>
      </rPr>
      <t>AC24V 2.2A;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7.0г.; Температура: -40°C...+60°C; Размер: Ø245×400мм.</t>
    </r>
  </si>
  <si>
    <t>Корпус с Блоком питания</t>
  </si>
  <si>
    <t>Профессиональная Системная Панель Контроля Доступа</t>
  </si>
  <si>
    <t>AC-3A
НА ЗАКАЗ</t>
  </si>
  <si>
    <t>Вход: переменный ток 220В / 50Гц; Выход: постоянный ток 12V / 3A; Встроенный замок с ключом; коммутационные отверстия; цвет черная; материал: сталь; размер: 270×240×75мм</t>
  </si>
  <si>
    <t>AC120 / AB008</t>
  </si>
  <si>
    <t>PR002</t>
  </si>
  <si>
    <r>
      <t>Бесконтактный считыватель RFID карт; частота: 902~928MHz; порт: RS-232 / RS-485 / TCP/IP; протокол: Wiegand 26/34 / ISO18000-6B &amp; ISO18000-6C; интегрированная антенна 20~30dBI;</t>
    </r>
    <r>
      <rPr>
        <b/>
        <sz val="8"/>
        <rFont val="Arial"/>
        <family val="2"/>
        <charset val="204"/>
      </rPr>
      <t xml:space="preserve"> растояние действия до 6м</t>
    </r>
    <r>
      <rPr>
        <sz val="8"/>
        <rFont val="Arial"/>
        <family val="2"/>
        <charset val="204"/>
      </rPr>
      <t>.; питание: DC 12V; класс защиты: IP66 темп.: –35°C...+75°C; размер: 250×250×50мм.</t>
    </r>
  </si>
  <si>
    <t>HotelSafe
(НА ЗАКАЗ)</t>
  </si>
  <si>
    <t>V104</t>
  </si>
  <si>
    <r>
      <t xml:space="preserve">Для видеокамер/термо корпусов с подвижным креплением; наружного применения, настенное крепление; материал: алюминий; длина: </t>
    </r>
    <r>
      <rPr>
        <b/>
        <sz val="8"/>
        <rFont val="Arial Cyr"/>
        <charset val="204"/>
      </rPr>
      <t>250mm.</t>
    </r>
    <r>
      <rPr>
        <sz val="8"/>
        <rFont val="Arial Cyr"/>
        <charset val="204"/>
      </rPr>
      <t xml:space="preserve"> Цвет: </t>
    </r>
    <r>
      <rPr>
        <b/>
        <sz val="8"/>
        <rFont val="Arial Cyr"/>
        <charset val="204"/>
      </rPr>
      <t>черный / белый</t>
    </r>
    <r>
      <rPr>
        <sz val="8"/>
        <rFont val="Arial Cyr"/>
        <charset val="204"/>
      </rPr>
      <t>.</t>
    </r>
  </si>
  <si>
    <r>
      <t>MACROSCOP LS</t>
    </r>
    <r>
      <rPr>
        <sz val="8"/>
        <rFont val="Arial Cyr"/>
        <charset val="204"/>
      </rPr>
      <t xml:space="preserve"> (система до 400 камер / 5 серверов / 10 рабочих мест)</t>
    </r>
  </si>
  <si>
    <t>Лицензия на модуль по обработке Аудио Потока 1 (одной) IP камеры. Профессиональное решение.</t>
  </si>
  <si>
    <t>LR200</t>
  </si>
  <si>
    <t>LR700</t>
  </si>
  <si>
    <t>БЛОК ПИТАНИЯ</t>
  </si>
  <si>
    <t>блок питания для Антикражных антенн</t>
  </si>
  <si>
    <t>PTZ КОНТРОЛЛЕРЫ / КЛАВИАТУРЫ</t>
  </si>
  <si>
    <t>RC800</t>
  </si>
  <si>
    <t>Umbrella   Импульсный с контроллером зарядки; DC 18V 380mA; светодиодная индикация; для радиостанций Umbrella A100</t>
  </si>
  <si>
    <t>PC018</t>
  </si>
  <si>
    <r>
      <t>16 программ. каналов</t>
    </r>
    <r>
      <rPr>
        <sz val="8"/>
        <rFont val="Arial"/>
        <family val="2"/>
        <charset val="204"/>
      </rPr>
      <t>; частота:</t>
    </r>
    <r>
      <rPr>
        <b/>
        <sz val="8"/>
        <rFont val="Arial"/>
        <family val="2"/>
        <charset val="204"/>
      </rPr>
      <t xml:space="preserve"> 400-480Мгц; мощность 5Вт</t>
    </r>
    <r>
      <rPr>
        <sz val="8"/>
        <rFont val="Arial"/>
        <family val="2"/>
        <charset val="204"/>
      </rPr>
      <t xml:space="preserve">.; зона покрытия до 15км. (в условиях прямой видимости); Оцифровка звука со шумоподавителем; </t>
    </r>
    <r>
      <rPr>
        <b/>
        <sz val="8"/>
        <rFont val="Arial"/>
        <family val="2"/>
        <charset val="204"/>
      </rPr>
      <t>Скрамблер - кодировка звука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Управление голосом</t>
    </r>
    <r>
      <rPr>
        <sz val="8"/>
        <rFont val="Arial"/>
        <family val="2"/>
        <charset val="204"/>
      </rPr>
      <t>; Тревожная кнопка; Сканер эфира;</t>
    </r>
    <r>
      <rPr>
        <b/>
        <sz val="8"/>
        <rFont val="Arial"/>
        <family val="2"/>
        <charset val="204"/>
      </rPr>
      <t xml:space="preserve"> Усилиленная антенна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Аккумулятор Li-Ion 1250mAh.; Русское голосовое меню</t>
    </r>
  </si>
  <si>
    <r>
      <t>4" CRT черно/белый</t>
    </r>
    <r>
      <rPr>
        <sz val="8"/>
        <rFont val="Arial Cyr"/>
        <charset val="204"/>
      </rPr>
      <t xml:space="preserve">; удаленное управление эл. мех. замком; возможность подключения </t>
    </r>
    <r>
      <rPr>
        <b/>
        <sz val="8"/>
        <rFont val="Arial Cyr"/>
        <charset val="204"/>
      </rPr>
      <t>блока памяти</t>
    </r>
    <r>
      <rPr>
        <sz val="8"/>
        <rFont val="Arial Cyr"/>
        <charset val="204"/>
      </rPr>
      <t xml:space="preserve"> (вызывная панель в комплект не входит)</t>
    </r>
  </si>
  <si>
    <t>AC241</t>
  </si>
  <si>
    <r>
      <t xml:space="preserve">регулируемая диафрагма / фикс. фокусное расстояние   </t>
    </r>
    <r>
      <rPr>
        <b/>
        <sz val="8"/>
        <rFont val="Arial"/>
        <family val="2"/>
        <charset val="204"/>
      </rPr>
      <t>6,0mm</t>
    </r>
    <r>
      <rPr>
        <sz val="8"/>
        <rFont val="Arial"/>
        <family val="2"/>
        <charset val="204"/>
      </rPr>
      <t xml:space="preserve"> F1,6 1/3"   угол обзора 51°; крепление CS</t>
    </r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</si>
  <si>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>2,5mm</t>
    </r>
    <r>
      <rPr>
        <sz val="8"/>
        <rFont val="Arial"/>
        <family val="2"/>
        <charset val="204"/>
      </rPr>
      <t xml:space="preserve"> F2,0 1/3" угол обзора 130°; крепление CS</t>
    </r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</si>
  <si>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>2,1mm</t>
    </r>
    <r>
      <rPr>
        <sz val="8"/>
        <rFont val="Arial"/>
        <family val="2"/>
        <charset val="204"/>
      </rPr>
      <t xml:space="preserve"> F2,0 1/3" угол обзора 160° (эффект - рыбий глаз); крепление CS</t>
    </r>
  </si>
  <si>
    <r>
      <t xml:space="preserve">регулируемая диафрагма / фикс. фокусное расстояние   </t>
    </r>
    <r>
      <rPr>
        <b/>
        <sz val="8"/>
        <rFont val="Arial"/>
        <family val="2"/>
        <charset val="204"/>
      </rPr>
      <t>12,0mm</t>
    </r>
    <r>
      <rPr>
        <sz val="8"/>
        <rFont val="Arial"/>
        <family val="2"/>
        <charset val="204"/>
      </rPr>
      <t xml:space="preserve"> F1,6 1/3"   угол обзора 28°; крепление CS</t>
    </r>
  </si>
  <si>
    <r>
      <t xml:space="preserve">регулируемая диафрагма / фикс. фокусное расстояние   </t>
    </r>
    <r>
      <rPr>
        <b/>
        <sz val="8"/>
        <rFont val="Arial"/>
        <family val="2"/>
        <charset val="204"/>
      </rPr>
      <t>16,0mm</t>
    </r>
    <r>
      <rPr>
        <sz val="8"/>
        <rFont val="Arial"/>
        <family val="2"/>
        <charset val="204"/>
      </rPr>
      <t xml:space="preserve"> F1,6 1/3"   угол обзора 21°; крепление CS</t>
    </r>
  </si>
  <si>
    <r>
      <t xml:space="preserve">регулируемая диафрагма / фикс. фокусное расстояние   </t>
    </r>
    <r>
      <rPr>
        <b/>
        <sz val="8"/>
        <rFont val="Arial"/>
        <family val="2"/>
        <charset val="204"/>
      </rPr>
      <t>25,0mm</t>
    </r>
    <r>
      <rPr>
        <sz val="8"/>
        <rFont val="Arial"/>
        <family val="2"/>
        <charset val="204"/>
      </rPr>
      <t xml:space="preserve"> F1,6 1/3"   угол обзора 13°; крепление CS</t>
    </r>
  </si>
  <si>
    <r>
      <t>автоматическая диафрагма DC-привод</t>
    </r>
    <r>
      <rPr>
        <sz val="8"/>
        <rFont val="Arial"/>
        <family val="2"/>
        <charset val="204"/>
      </rPr>
      <t xml:space="preserve"> / регулируемое фокусное расстояние Vari-Focal   </t>
    </r>
    <r>
      <rPr>
        <b/>
        <sz val="8"/>
        <rFont val="Arial"/>
        <family val="2"/>
        <charset val="204"/>
      </rPr>
      <t>2,8-12mm</t>
    </r>
    <r>
      <rPr>
        <sz val="8"/>
        <rFont val="Arial"/>
        <family val="2"/>
        <charset val="204"/>
      </rPr>
      <t xml:space="preserve"> F1,4 1/3" угол обзора 110°-28°; крепление CS</t>
    </r>
  </si>
  <si>
    <r>
      <t>автоматическая диафрагма DC-привод</t>
    </r>
    <r>
      <rPr>
        <sz val="8"/>
        <rFont val="Arial"/>
        <family val="2"/>
        <charset val="204"/>
      </rPr>
      <t xml:space="preserve"> / регулируемое фокусное расстояние Vari-Focal</t>
    </r>
    <r>
      <rPr>
        <b/>
        <sz val="8"/>
        <rFont val="Arial"/>
        <family val="2"/>
        <charset val="204"/>
      </rPr>
      <t xml:space="preserve">   3,5-8,0mm</t>
    </r>
    <r>
      <rPr>
        <sz val="8"/>
        <rFont val="Arial"/>
        <family val="2"/>
        <charset val="204"/>
      </rPr>
      <t xml:space="preserve"> F1,4 1/3" угол обзора 95°-44°; крепление CS</t>
    </r>
  </si>
  <si>
    <r>
      <t>регулируемая диафрагма</t>
    </r>
    <r>
      <rPr>
        <sz val="8"/>
        <rFont val="Arial Cyr"/>
        <family val="2"/>
        <charset val="204"/>
      </rPr>
      <t xml:space="preserve"> / регулируемое фокусное расстояние Vari-Focal</t>
    </r>
    <r>
      <rPr>
        <b/>
        <sz val="8"/>
        <rFont val="Arial Cyr"/>
        <charset val="204"/>
      </rPr>
      <t xml:space="preserve">   3,5-8,0mm</t>
    </r>
    <r>
      <rPr>
        <sz val="8"/>
        <rFont val="Arial Cyr"/>
        <family val="2"/>
        <charset val="204"/>
      </rPr>
      <t xml:space="preserve"> F1,4 1/3" угол обзора 94°-44°; крепление CS</t>
    </r>
  </si>
  <si>
    <t xml:space="preserve">
IP Сетевая PTZ клавиатура</t>
  </si>
  <si>
    <t>КОММУТАТОРЫ</t>
  </si>
  <si>
    <t>Медиаконвертер Оптический</t>
  </si>
  <si>
    <t>DMC-1530SC</t>
  </si>
  <si>
    <t>DMC-300SC</t>
  </si>
  <si>
    <r>
      <t xml:space="preserve">1/3" Sony Exmor IMX138 Megapixel,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>Разрешение: 1000 ТВЛ (1.3Мегапикс.); Мин. Освещение: 0.01 Люкс; Функция День/Ночь; 3D-DNR; Функция ICR; ИК Фильтр; Объектив: Варифокальный f2.8-12.0mm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ИК подсветка 36 светодиодов до 30метров; Мультиязыковое OSD меню;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</si>
  <si>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 xml:space="preserve">1/3" Sony Effio ICX673 DSP 960H,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>Разрешение: 700 ТВЛ; Мин. Освещение: 0.01 Люкс; Функция День/Ночь; Объектив: Варифокальный f2.8-12.0mm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ИК подсветка 21 светодиод до 20м.;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Мультиязыковое OSD меню; 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</si>
  <si>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 xml:space="preserve">1/3" Sony Effio ICX811 DSP 960H,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>Разрешение: 700 ТВЛ; Мин. Освещение: 0.01 Люкс; Функция День/Ночь; Объектив: Варифокальный f2.8-12.0mm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ИК подсветка 36 светодиодов до 30метров;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Мультиязыковое OSD меню; 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</si>
  <si>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>1/3" Sony Effio ICX811 DSP 960H</t>
    </r>
    <r>
      <rPr>
        <sz val="8"/>
        <rFont val="Arial"/>
        <family val="2"/>
        <charset val="204"/>
      </rPr>
      <t xml:space="preserve">, Цветная; </t>
    </r>
    <r>
      <rPr>
        <b/>
        <sz val="8"/>
        <rFont val="Arial"/>
        <family val="2"/>
        <charset val="204"/>
      </rPr>
      <t>Разрешение: 700 ТВЛ;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Мин. Освещение: 0.01 Люкс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Функция День/Ночь</t>
    </r>
    <r>
      <rPr>
        <sz val="8"/>
        <rFont val="Arial"/>
        <family val="2"/>
        <charset val="204"/>
      </rPr>
      <t>; Объектив f3.6mm; Класс защиты: IP50; Питание DC12V</t>
    </r>
  </si>
  <si>
    <r>
      <t>1/3" Sony Effio ICX673 DSP 960H,</t>
    </r>
    <r>
      <rPr>
        <sz val="8"/>
        <rFont val="Arial Cyr"/>
        <charset val="204"/>
      </rPr>
      <t xml:space="preserve"> Цветная; </t>
    </r>
    <r>
      <rPr>
        <b/>
        <sz val="8"/>
        <rFont val="Arial Cyr"/>
        <charset val="204"/>
      </rPr>
      <t>Разрешение: 700 ТВЛ; Мин. Освещение: 0.01 Люкс; Функция День/Ночь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Автоматической подстройка градации и контрастности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Мультиязыковое OSD меню</t>
    </r>
    <r>
      <rPr>
        <sz val="8"/>
        <rFont val="Arial Cyr"/>
        <charset val="204"/>
      </rPr>
      <t>; Без объектива (поддержка CS типов); питание DC12V</t>
    </r>
  </si>
  <si>
    <r>
      <t xml:space="preserve">1/3" Sony Exmor IMX138 Megapixel,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>Разрешение: 1000 ТВЛ (1.3Мегапикс.); Мин. Освещение: 0.01 Люкс; Функция День/Ночь; 3D-DNR; Функция ICR; ИК Фильтр; Объектив: Варифокальный f2.8-12.0mm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ИК подсветка 36 светодиодов до 30метров; Мультиязыковое OSD меню;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</si>
  <si>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>1/3" DIS Pixel Plus PC3089K,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Разрешение: 700 ТВЛ;</t>
    </r>
    <r>
      <rPr>
        <sz val="8"/>
        <rFont val="Arial"/>
        <family val="2"/>
        <charset val="204"/>
      </rPr>
      <t xml:space="preserve"> Мин. Освещение: 0.1 Люкс; </t>
    </r>
    <r>
      <rPr>
        <b/>
        <sz val="8"/>
        <rFont val="Arial"/>
        <family val="2"/>
        <charset val="204"/>
      </rPr>
      <t>ИК фильтр; Объектив: f3.6mm</t>
    </r>
    <r>
      <rPr>
        <sz val="8"/>
        <rFont val="Arial"/>
        <family val="2"/>
        <charset val="204"/>
      </rPr>
      <t xml:space="preserve">; ИК подсветка 23 светодиод до 20м.;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</si>
  <si>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>Охрано-пожарная панель сигнализации с уведомлением по GSM / TCP/IP каналам связи; 23 беспровод. зоны + 8 провод. зоны</t>
    </r>
    <r>
      <rPr>
        <sz val="8"/>
        <rFont val="Arial Cyr"/>
        <charset val="204"/>
      </rPr>
      <t xml:space="preserve">; Количество подключаемых датчиков НЕ ограничено; Канал приема данных: Беспроводной, частота 433MHz; Память: 120 событий; Функция голосового оповещения до 15 сек.; Удаленная прослушка через мобильный телефон; Уведомление: GPRS / Ethernet; Управление: Беспроводная мультифункциональная клавиатура / Мобильный телефон; Управляемое реле, для активации: доп. сирены / пожаротушение / эл. привод / эл. замок / шлагбаум / эл. устройтво; Оповещение при потери связи с датиком; Встроенный аккумулятор до 48 часов автономной работы; Питание: DC 12V 1A; Температура: -10...+50°C; </t>
    </r>
    <r>
      <rPr>
        <b/>
        <sz val="8"/>
        <rFont val="Arial Cyr"/>
        <charset val="204"/>
      </rPr>
      <t>Комплектация: Контрольная панель GSM x1, Беспроводная мультифункциональная клавиатура х1; Датчик движения беспроводной x1, магнитно-контактный датчик беспроводной x1, сирена x1, брелоки ДУ x2, блок питания x1</t>
    </r>
  </si>
  <si>
    <r>
      <t>Видео: 8кан. / Аудио: 4кан. / Датчик: 8кан.; Разрешение: WD1 960H 960×576@200fps / FullD1 720×576@200fps; Компрессия: H.264</t>
    </r>
    <r>
      <rPr>
        <sz val="8"/>
        <rFont val="Arial"/>
        <family val="2"/>
        <charset val="204"/>
      </rPr>
      <t>; Носители: 2×HDD SATA 3Tb; 1×HDMI FullHD 1920×1080; 1×VGA FullHD 1920×1080; 2×BNC AV; 2×USB; 1×RS485; Сеть: Ethernet 10/100/1000M, 3G,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8кан. одновременно; Русское меню (HDD нет в комплекте)</t>
    </r>
  </si>
  <si>
    <r>
      <t>Видео: 4кан. / Аудио: 2кан. / Датчик: 0кан</t>
    </r>
    <r>
      <rPr>
        <sz val="8"/>
        <rFont val="Arial"/>
        <family val="2"/>
        <charset val="204"/>
      </rPr>
      <t xml:space="preserve">.; Разрешение: </t>
    </r>
    <r>
      <rPr>
        <b/>
        <sz val="8"/>
        <rFont val="Arial"/>
        <family val="2"/>
        <charset val="204"/>
      </rPr>
      <t>WD1 960H 960×576@100fps</t>
    </r>
    <r>
      <rPr>
        <sz val="8"/>
        <rFont val="Arial"/>
        <family val="2"/>
        <charset val="204"/>
      </rPr>
      <t>; Компрессия: H.264; Носители: 1×HDD SATA 2Tb; 1×HDMI FullHD 1920×1080; 1×VGA FullHD 1920×1080; 1×BNC AV; 2×USB; 1×RS485; Сеть: Ethernet 10/100M, 3G, TCP/IP, DDNS, E-Mail, Запись по движению; Видеонаблюдение на базе мобильных устройств; Управление PTZ камерами; Цифровое увеличение изображения X4 Zoom; Навигация мышкой; Просмотр 4кан. одновременно; Русское меню (HDD нет в комплекте)</t>
    </r>
  </si>
  <si>
    <r>
      <t>8 Портов</t>
    </r>
    <r>
      <rPr>
        <sz val="8"/>
        <rFont val="Arial"/>
        <family val="2"/>
        <charset val="204"/>
      </rPr>
      <t xml:space="preserve"> Network/PoE RJ45; Стандарт: IEEE 802.3af / IEEE 802.3at; Скорость передачи данных: 10/100Mbps; PoE Мощность: DC 48V 300W / </t>
    </r>
    <r>
      <rPr>
        <b/>
        <sz val="8"/>
        <rFont val="Arial"/>
        <family val="2"/>
        <charset val="204"/>
      </rPr>
      <t>36W/Порт</t>
    </r>
    <r>
      <rPr>
        <sz val="8"/>
        <rFont val="Arial"/>
        <family val="2"/>
        <charset val="204"/>
      </rPr>
      <t>; Эффективное расстояние: 100м; Питание: AC 90V~260V 47-63Hz 5A; Температура: -20°C...+50°C; Вес: 2.0кг; Размер: 270×220×44мм</t>
    </r>
  </si>
  <si>
    <t>Используется оборудование клиента, купленное или бывшее в употреблении</t>
  </si>
  <si>
    <t>КАБЕЛЬ И РАСХОДНЫЕ МАТЕРИАЛЫ</t>
  </si>
  <si>
    <t>ИСТОЧНИКИ ЭЛЕКТРОЭНЕРГИИ И БЛОКИ ПИТАНИЯ</t>
  </si>
  <si>
    <t>Пакет
"Стандарт"</t>
  </si>
  <si>
    <t>Используется оборудование Unicom, предоставляемое в аренду</t>
  </si>
  <si>
    <t>Пакет
"Блиц"</t>
  </si>
  <si>
    <r>
      <t xml:space="preserve">
</t>
    </r>
    <r>
      <rPr>
        <b/>
        <sz val="12"/>
        <rFont val="Arial Cyr"/>
        <charset val="204"/>
      </rPr>
      <t>B1
(PF070)</t>
    </r>
  </si>
  <si>
    <t xml:space="preserve">B2
(PF090)
</t>
  </si>
  <si>
    <t xml:space="preserve">B4
(PF140)
</t>
  </si>
  <si>
    <t>B6
(PF150)</t>
  </si>
  <si>
    <r>
      <t>Тип: Трипод</t>
    </r>
    <r>
      <rPr>
        <sz val="8"/>
        <rFont val="Arial Cyr"/>
        <charset val="204"/>
      </rPr>
      <t xml:space="preserve">; Плавность и бесшумность работы; Ширина прохода: 745мм; Пропускная способность: 30чел/мин; Память: 7'000 пользователей / 40'000 событий; Совместим с любой СКД; Интерфейс: Ethernet; Светодиодные иникаторы (проход разрешен/запрещен); Питание: 12В 1.5А; Температура: 0°С...+50°С; Размер: 745х780х995мм. 
</t>
    </r>
    <r>
      <rPr>
        <b/>
        <sz val="8"/>
        <rFont val="Arial Cyr"/>
        <charset val="204"/>
      </rPr>
      <t>Комплектация: Турникет с электро-механическим приводом / Комплект складывающихся преграждающих планок типа Антипаника / Блок электронного управления / Пульт дистанционного управления / Бесконтактные считыватели Proximity карт / Встроенный контроллер СКУД «Сфинкс» с подключением к TCP/IP сети / Блок Питания / ПО в комплекте</t>
    </r>
  </si>
  <si>
    <t>VGA04</t>
  </si>
  <si>
    <t>вход: AV - RCA / VGA / S-Video; выход: VGA – D-sub; Разрешение: FullHD 1920×1080@60Гц; Стандарты: NTSC / PAL (авто-определение); Переходник с BNC на VGA для подключения LCD/LED мониторов к видеорегистратору</t>
  </si>
  <si>
    <t>TF1700</t>
  </si>
  <si>
    <t xml:space="preserve">RF220  </t>
  </si>
  <si>
    <t>ИНФРАКРАСНЫЕ ПРОЖЕКТОРЫ</t>
  </si>
  <si>
    <t>ИК прожектор</t>
  </si>
  <si>
    <t>BNC   насадка 3мм. кабель, под резьбу (насадка на коаксиальный кабель)</t>
  </si>
  <si>
    <t>129CW32</t>
  </si>
  <si>
    <t>704CW200</t>
  </si>
  <si>
    <t>136MC</t>
  </si>
  <si>
    <t>SA20C</t>
  </si>
  <si>
    <t>SA20CW200</t>
  </si>
  <si>
    <t>E401C</t>
  </si>
  <si>
    <r>
      <t>KENWEI Premier   10.2"-!!! LCD цветной; сенсорное управление; подключение: 2x домофон / 2x выз. панель / 1x доп. камера</t>
    </r>
    <r>
      <rPr>
        <sz val="8"/>
        <rFont val="Arial Cyr"/>
        <charset val="204"/>
      </rPr>
      <t>; удаленное управление эл. замком; русское меню (вызывная панель в комплект не входит)</t>
    </r>
  </si>
  <si>
    <t>Позволяет увеличивать объем хранения данных; Быстрое и оперативное подключение; Замена жестких дисков в горячем режиме; Носители: 4×HDD SATA(III) / SATA(II) до 16Тб (Совместим Synology RS812 / RS812+ / RS812RP+); Синхронизация: Synology RackStation; Основа: Synology DiskStation Manager (DSM); Размер: 44×430.5×457.5мм; Вес: 7.1кг; Питание: AC 220V 48W (HDD в комплект не входят)</t>
  </si>
  <si>
    <t>Synology RS3412RPxs</t>
  </si>
  <si>
    <t>NAS Сервер
2U в Стойку 19"</t>
  </si>
  <si>
    <t>ЦПУ: Intel Core i3 3.1GHz Dual Core; ОЗУ: 2Гб DDR3 ECC (Расширение до 8Гб); Сверхвысокая производительность: пропускная способность более 1000Мб/с и более 100000 операций ввода-вывода в секунду (IOPS); Носители: 10×HDD SATA(III) / SATA(II) до 40Тб (Расширение до 34×HDD 136Тб с помощью Synology RX1211 / RX1211RP2); Интерфейс: 4×LAN Gigabit / 1×LAN 10Gb Ethernet Двойной порт с дополнительной платой PCI-E (опция) / 4×USB2.0 / 2×Порт расширения; Технология RAID; Поддержка Link Aggregation; High Availability и автоматическое восстановление после сбоя от SHA; Основа: Synology DiskStation Manager (DSM); Совместимость: VMware®, Citrix®, Microsoft® Hyper-V®; Поддержка ОС: Win.XP / Win.7 / Win.8 / Win.Server / Linux / Unix / Mac OS / Ubuntu; Размер: 88×445.5×570мм; Вес: 12.77кг; Питание: AC 220V 115.5W + Резервный блок питания (HDD в комплект не входят)</t>
  </si>
  <si>
    <t>Блок расширения дисковой емкости
2U в Стойку 19"</t>
  </si>
  <si>
    <r>
      <t xml:space="preserve">Лицензия на обработку с 1 (одной) IP камеры. Профессиональное решение, разработанное специально для IP камер. </t>
    </r>
    <r>
      <rPr>
        <b/>
        <sz val="8"/>
        <rFont val="Arial Cyr"/>
        <charset val="204"/>
      </rPr>
      <t>Пакет включает в себя все модули аналитики: Видео-поток / Аудио-поток / Обнаружение лиц / Подсчет людей / Подсчет людей в скоплениях / Контроль длины очереди / Карта интенсивности движения / Детектор оставленных предметов / Интерактивный поиск + Перехват / Управление PTZ камерой / Трекинг</t>
    </r>
  </si>
  <si>
    <t>Датчик Пожарный Тепловой</t>
  </si>
  <si>
    <t>Крепление КДЗС Гильз: 12; Кросс кассеты для оптических муфт предназначены для фиксации гильз КДЗС, механических соединителей и укладки запасов оптического волокна</t>
  </si>
  <si>
    <t>Крепление КДЗС Гильз: 32; Кросс кассеты для оптических муфт предназначены для фиксации гильз КДЗС, механических соединителей и укладки запасов оптического волокна</t>
  </si>
  <si>
    <t>Synology RX1211</t>
  </si>
  <si>
    <t>Позволяет увеличивать объем хранения данных; Быстрое и оперативное подключение; Интерактивное расширение раздела; Замена жестких дисков в горячем режиме; Носители: 12×HDD SATA(III) / SATA(II) до 48Тб (Совместим Synology RS3413+ / RS3412RP+ / RS3411RP+); Синхронизация: Synology RackStation; Основа: Synology DiskStation Manager (DSM); Размер: 88×445×570мм; Вес: 12кг; Питание: AC 220V 110W (HDD в комплект не входят)</t>
  </si>
  <si>
    <r>
      <t xml:space="preserve">1/3" HR-DIS 960H,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 xml:space="preserve">Разрешение: 850 ТВЛ; Мин. Освещение: 0.01 Люкс; Функция День/Ночь; 2D-DNR; ИК Фильтр; </t>
    </r>
    <r>
      <rPr>
        <sz val="8"/>
        <rFont val="Arial"/>
        <family val="2"/>
        <charset val="204"/>
      </rPr>
      <t xml:space="preserve">Объектив f3.6mm; ИК подсветка 23 светодиода до 20метров;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</si>
  <si>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 xml:space="preserve">1/3" HR-DIS 960H,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>Разрешение: 850 ТВЛ; Мин. Освещение: 0.01 Люкс; Функция День/Ночь; 2D-DNR; ИК Фильтр; Объектив: Варифокальный f2.8-12.0mm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ИК подсветка 36 светодиодов до 30метров;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</si>
  <si>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 xml:space="preserve">1/3" Super HAD, Цветная; Разрешение: 480 ТВЛ; Мин. Освещение: 0.1 Люкс; Объектив f6.0mm; </t>
    </r>
    <r>
      <rPr>
        <b/>
        <sz val="8"/>
        <rFont val="Arial"/>
        <family val="2"/>
        <charset val="204"/>
      </rPr>
      <t>ИК подсветка 72 светодиода до 70м.</t>
    </r>
    <r>
      <rPr>
        <sz val="8"/>
        <rFont val="Arial"/>
        <family val="2"/>
        <charset val="204"/>
      </rPr>
      <t>; Класс защиты: IP66; Питание DC12V</t>
    </r>
  </si>
  <si>
    <t>Для электромагнитный замок накладного типа с подвижным "L" образным креплением; Материал: алюминий; Размер: под замок EL150</t>
  </si>
  <si>
    <r>
      <t>Автономный терминал контроля доступа;</t>
    </r>
    <r>
      <rPr>
        <sz val="8"/>
        <rFont val="Arial Cyr"/>
        <charset val="204"/>
      </rPr>
      <t xml:space="preserve"> Доступ: Бесконтактная карта / Код / Код+Карта; Управление: Реле 1000mA / Внешний считыватель карт / Сирена; Память: до 800 карт доступа; Материал: Пластик</t>
    </r>
  </si>
  <si>
    <t>Для установки под углом 30° вызывной панели 136MC</t>
  </si>
  <si>
    <t>КНОПКИ ДОСТУПА / СЧИТЫВАТЕЛИ БЕСКОНТАКТНЫХ КАРТ</t>
  </si>
  <si>
    <t>КЛЮЧИ ДОСТУПА / БЕСКОНТАКТНЫЕ КАРТЫ / ИДЕНТИФИКАЦИОННЫЕ МЕТКИ</t>
  </si>
  <si>
    <t>Считыватель Бесконтактных Карт Доступа</t>
  </si>
  <si>
    <t>Кнопка доступа (открывания двери)</t>
  </si>
  <si>
    <t>AC231</t>
  </si>
  <si>
    <r>
      <t>1.3 Мегапиксельная цветная; разрешение: SXGA 1280×1024@30кадр.сек. / 1.0 Люкс;</t>
    </r>
    <r>
      <rPr>
        <sz val="8"/>
        <color indexed="8"/>
        <rFont val="Arial Cyr"/>
        <charset val="204"/>
      </rPr>
      <t xml:space="preserve"> объектив варифокальный f2.8mm~12.0mm / F1.4, угол обзора 90°~22°;</t>
    </r>
    <r>
      <rPr>
        <b/>
        <sz val="8"/>
        <color indexed="8"/>
        <rFont val="Arial Cyr"/>
        <charset val="204"/>
      </rPr>
      <t xml:space="preserve"> компрессия: H.264/MPEG4/MJPEG; </t>
    </r>
    <r>
      <rPr>
        <sz val="8"/>
        <color indexed="8"/>
        <rFont val="Arial Cyr"/>
        <charset val="204"/>
      </rPr>
      <t>интерфейс: TCP/IP, LAN 10/100Base-T;</t>
    </r>
    <r>
      <rPr>
        <b/>
        <sz val="8"/>
        <color indexed="8"/>
        <rFont val="Arial Cyr"/>
        <charset val="204"/>
      </rPr>
      <t xml:space="preserve"> ИК подсветка 2 сверхмощных светодиода до 35м.; AdvancedSmartLigh - улучшенный контроль освещения; Smart Zoom - интеллектуальное цифровое приблежение/удаление; Motion detection - функция контроля движения; RTC часы; поддержка протоколов ONVIF; питание по локальной сети 802.3af PoE; </t>
    </r>
    <r>
      <rPr>
        <sz val="8"/>
        <color indexed="8"/>
        <rFont val="Arial Cyr"/>
        <charset val="204"/>
      </rPr>
      <t>видео на мобильном iPad, iPhone, Android; класс защиты от непогоды - IP66; ПО в комплекте; питание: DC 12V / 1.5A</t>
    </r>
  </si>
  <si>
    <t>V512</t>
  </si>
  <si>
    <t>V515</t>
  </si>
  <si>
    <t>BM632</t>
  </si>
  <si>
    <t>BM642</t>
  </si>
  <si>
    <t>BM635</t>
  </si>
  <si>
    <t>BM645</t>
  </si>
  <si>
    <t>ES120</t>
  </si>
  <si>
    <t>LCJ1073</t>
  </si>
  <si>
    <t>скоро</t>
  </si>
  <si>
    <r>
      <t xml:space="preserve">
AVN257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</si>
  <si>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r>
      <t>автоматический ти</t>
    </r>
    <r>
      <rPr>
        <sz val="8"/>
        <rFont val="Arial"/>
        <family val="2"/>
        <charset val="204"/>
      </rPr>
      <t>п, фиксация в нижнем и верхнем положении,</t>
    </r>
    <r>
      <rPr>
        <b/>
        <sz val="8"/>
        <rFont val="Arial"/>
        <family val="2"/>
        <charset val="204"/>
      </rPr>
      <t xml:space="preserve"> питание от электрической сети 12В</t>
    </r>
    <r>
      <rPr>
        <sz val="8"/>
        <rFont val="Arial"/>
        <family val="2"/>
        <charset val="204"/>
      </rPr>
      <t>, 2 брелока управления, блокировка мех. Замком</t>
    </r>
  </si>
  <si>
    <r>
      <t xml:space="preserve">1/3" Sony Super HAD, Цветная; Разрешение: 480 ТВЛ; Мин. Освещение: 0.1 Люкс; Объектив f3.6mm; Класс защиты: IP50; Питание DC12V </t>
    </r>
    <r>
      <rPr>
        <b/>
        <sz val="8"/>
        <rFont val="Arial"/>
        <family val="2"/>
        <charset val="204"/>
      </rPr>
      <t>Супер миниатюрная камера, диаметром всего 65мм.!!!</t>
    </r>
  </si>
  <si>
    <t>1/3" Sony Super HAD, Цветная; Разрешение: 480 ТВЛ; Мин. Освещение: 0.1 Люкс; Объектив f3.6mm; Класс защиты: IP50; Питание DC12V</t>
  </si>
  <si>
    <r>
      <t>1/4" HighView, Цветная; Разрешение 420 ТВЛ; Мин. Освещение: 0.5 Люкс; Объектив f3.6mm.; Класс защиты IP56; Питание DC12V (</t>
    </r>
    <r>
      <rPr>
        <b/>
        <sz val="8"/>
        <rFont val="Arial"/>
        <family val="2"/>
        <charset val="204"/>
      </rPr>
      <t>солнцезащитный козырек в комплетке</t>
    </r>
    <r>
      <rPr>
        <sz val="8"/>
        <rFont val="Arial"/>
        <family val="2"/>
        <charset val="204"/>
      </rPr>
      <t>)</t>
    </r>
  </si>
  <si>
    <r>
      <t>Мощность: длительная 3000W / пиковая 6000W (10сек.);</t>
    </r>
    <r>
      <rPr>
        <sz val="8"/>
        <rFont val="Arial Cyr"/>
        <charset val="204"/>
      </rPr>
      <t xml:space="preserve"> Фактор: 200%; Напряжение на входе: DC 24V; Напряжение на выходе: 220V; </t>
    </r>
    <r>
      <rPr>
        <b/>
        <sz val="8"/>
        <rFont val="Arial Cyr"/>
        <charset val="204"/>
      </rPr>
      <t>Форрма напряжения: Чистая синусоида;</t>
    </r>
    <r>
      <rPr>
        <sz val="8"/>
        <rFont val="Arial Cyr"/>
        <charset val="204"/>
      </rPr>
      <t xml:space="preserve"> Управление: автоматическое, CPU процессор; Защита: Выcокое напряжение / Низкое напряжение / Скачек напржения / Короткое замыкание / Высокая температура / Утечка напряжения; Евро-вилка; Температура: -20°C…+50°C; Размер: 405х230х108мм; Вес: 6,8кг.</t>
    </r>
  </si>
  <si>
    <t>TPC65</t>
  </si>
  <si>
    <t>Т9М1-IP</t>
  </si>
  <si>
    <r>
      <t>Турникет Трипод</t>
    </r>
    <r>
      <rPr>
        <sz val="8"/>
        <rFont val="Arial"/>
        <family val="2"/>
        <charset val="204"/>
      </rPr>
      <t xml:space="preserve">
(готовый комплект проходной)</t>
    </r>
  </si>
  <si>
    <t>Гранит 3</t>
  </si>
  <si>
    <t>Гранит 5</t>
  </si>
  <si>
    <t>Гранит 8</t>
  </si>
  <si>
    <t>Гранит 16</t>
  </si>
  <si>
    <t>Гранит 24</t>
  </si>
  <si>
    <r>
      <t>MACROSCOP ML</t>
    </r>
    <r>
      <rPr>
        <sz val="8"/>
        <rFont val="Arial Cyr"/>
        <charset val="204"/>
      </rPr>
      <t xml:space="preserve"> (система до 20 камер / 1 сервер / 2 рабочих места)</t>
    </r>
  </si>
  <si>
    <t>Вход: 4x HDMI / 1х USB; Выход: 1x HDMI / 4х USB для управления DVR или NVR; Подключение до 4 DVR или NVR на один монитор; Разрешение: HDMI 1080p 1920×1080 / Audio 48 кГц / SDI 1080p; Выход BNC для подключения приемника AVX916R, позволяющего увеличить дальность передачи сигналов HDMI и USB на расстояние до 100 метров; Отображение: Мультиэкранное / Полноэкранное / Последовательное;  Максимальная длинна кабелей: HDMI до 3м / USB до 3м / SDI до 100м; Управление мышкой; Питание: 12V; Температура: 0°C...+40°C; Размеры: 240x140x45мм</t>
  </si>
  <si>
    <t xml:space="preserve">
AVX917</t>
  </si>
  <si>
    <r>
      <t xml:space="preserve">BP211
</t>
    </r>
    <r>
      <rPr>
        <b/>
        <sz val="8"/>
        <color indexed="12"/>
        <rFont val="Arial Cyr"/>
        <charset val="204"/>
      </rPr>
      <t>Heavy Duty</t>
    </r>
  </si>
  <si>
    <t>RF Switch
(НА ЗАКАЗ)</t>
  </si>
  <si>
    <t>Телефон</t>
  </si>
  <si>
    <t>Сейф</t>
  </si>
  <si>
    <t>Программатор RF бесконтактных карт</t>
  </si>
  <si>
    <t>Считыватель RF бесконтактных карт</t>
  </si>
  <si>
    <t>Датчик RF бесконтактных карт</t>
  </si>
  <si>
    <t>Замок с RF бесконтактной картой доступа</t>
  </si>
  <si>
    <t>Автономный замок с RF бесконтактной картой доступа</t>
  </si>
  <si>
    <t>HDMI Конвертер</t>
  </si>
  <si>
    <t>VGA Конвертер</t>
  </si>
  <si>
    <t>AV Конвертер</t>
  </si>
  <si>
    <t>VGA Сплиттер</t>
  </si>
  <si>
    <t>Извещатель вибрационный пьезоэлектрический; Тип контактов: НЗ; Охраняемая площадь: до 10м2; Время восстановления: 2сек.; Динамический анализ вибрации; Способ крепления: Накладной; Внутреннегоо применения; Пластик; Питание: DC 9-16V 15mA; Температура: -20...+60°C; Размер: 86х26х24мм</t>
  </si>
  <si>
    <t>BS202</t>
  </si>
  <si>
    <t>BS204</t>
  </si>
  <si>
    <t>BS208</t>
  </si>
  <si>
    <t>BS210</t>
  </si>
  <si>
    <t>BS315</t>
  </si>
  <si>
    <t>BS320</t>
  </si>
  <si>
    <t>BS325</t>
  </si>
  <si>
    <t>СЕТЕВОЕ ОБОРУДОВАНИЕ И СЕРВЕРА</t>
  </si>
  <si>
    <t>АККУМУЛЯТОРНЫЕ БАТАРЕИ / ИСТОЧНИКИ ПИТАНИЯ</t>
  </si>
  <si>
    <t>Батарея</t>
  </si>
  <si>
    <t xml:space="preserve">CR123A </t>
  </si>
  <si>
    <t>BAT376K</t>
  </si>
  <si>
    <t>3.0V 2000mAh; Литиевая (для беспроводных датчиков ОПС Umbrella ADxxx)</t>
  </si>
  <si>
    <t>3.7V 6000mAh; Литий-Полимерная (для контрольных панелей ОПС Umbrella ASxxx)</t>
  </si>
  <si>
    <t>12.0V 7000mAh; Никель-Кадмиевая (для контрольных панелей ОПС)</t>
  </si>
  <si>
    <r>
      <t>АНТИвандальная</t>
    </r>
    <r>
      <rPr>
        <sz val="8"/>
        <rFont val="Arial"/>
        <family val="2"/>
        <charset val="204"/>
      </rPr>
      <t xml:space="preserve"> Уличная Камера с Кронштейном</t>
    </r>
  </si>
  <si>
    <r>
      <t>2.0 Мегапиксельная цветная; разрешение: FullHD 1920x1080@30кадр.сек. / 0.1 Люкс; Варифокальный Объектив f2.8-12.0mm, угол обзора 97.4°-27.1°;</t>
    </r>
    <r>
      <rPr>
        <sz val="8"/>
        <rFont val="Arial Cyr"/>
        <charset val="204"/>
      </rPr>
      <t xml:space="preserve"> </t>
    </r>
    <r>
      <rPr>
        <b/>
        <sz val="8"/>
        <rFont val="Arial Cyr"/>
        <charset val="204"/>
      </rPr>
      <t>компрессия: H.264/MJPEG;</t>
    </r>
    <r>
      <rPr>
        <sz val="8"/>
        <rFont val="Arial Cyr"/>
        <charset val="204"/>
      </rPr>
      <t xml:space="preserve"> интерфейс: TCP/IP, LAN 10/100Base-T; </t>
    </r>
    <r>
      <rPr>
        <b/>
        <sz val="8"/>
        <rFont val="Arial Cyr"/>
        <charset val="204"/>
      </rPr>
      <t>ИК подсветка 2 сверхмощных светодиода до 35м.; WDR - Широкий динамический диапазон; Smart Zoom - интеллектуальное цифровое приблежение/ удаление; Motion detection - функция контроля движения; Smart Light; Auto Tracking; Тревожный выход; Поддержка карт памяти MicroSD; RTC часы; поддержка протоколов ONVIF; питание по локальной сети 802.3af PoE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 xml:space="preserve">видео на мобильном iPad, iPhone, Android; </t>
    </r>
    <r>
      <rPr>
        <sz val="8"/>
        <rFont val="Arial Cyr"/>
        <charset val="204"/>
      </rPr>
      <t>ПО в комплекте; Клас защиты IP66; питание: DC 5V / 1.0A</t>
    </r>
  </si>
  <si>
    <t xml:space="preserve">
AVM417
ONVIF</t>
  </si>
  <si>
    <t xml:space="preserve">
AVM317
ONVIF</t>
  </si>
  <si>
    <t xml:space="preserve">
AVN80X
ONVIF</t>
  </si>
  <si>
    <r>
      <t>балун активный</t>
    </r>
    <r>
      <rPr>
        <b/>
        <sz val="8"/>
        <rFont val="Arial Cyr"/>
        <charset val="204"/>
      </rPr>
      <t xml:space="preserve"> ПЕРЕДАТЧИК</t>
    </r>
    <r>
      <rPr>
        <sz val="8"/>
        <rFont val="Arial Cyr"/>
        <charset val="204"/>
      </rPr>
      <t>; 1 канальный; разъемы: BNC Coaxial - Витая пара Cat5E, передача сигнала:</t>
    </r>
    <r>
      <rPr>
        <b/>
        <sz val="8"/>
        <rFont val="Arial Cyr"/>
        <charset val="204"/>
      </rPr>
      <t xml:space="preserve"> в цвете 1200м. / ч/б 1800м.</t>
    </r>
    <r>
      <rPr>
        <sz val="8"/>
        <rFont val="Arial Cyr"/>
        <charset val="204"/>
      </rPr>
      <t xml:space="preserve">; видео стандарт: PAL, SECAM, NTSC; питание: DC 12V~40V, 100mW или </t>
    </r>
    <r>
      <rPr>
        <b/>
        <sz val="8"/>
        <rFont val="Arial Cyr"/>
        <charset val="204"/>
      </rPr>
      <t>AC 9V~24V</t>
    </r>
    <r>
      <rPr>
        <sz val="8"/>
        <rFont val="Arial Cyr"/>
        <charset val="204"/>
      </rPr>
      <t>, 50Hz; температура: –40°C...+70°C; размер: 122×86×30мм.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</si>
  <si>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10 (десяти) IP камер. Скорость движения автомобиля - до 20 км/ч. Профессиональное решение.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</si>
  <si>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12 (двенадцати) IP камер. Скорость движения автомобиля - до 20 км/ч. Профессиональное решение.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</si>
  <si>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16 (шестнадцати) IP камер. Скорость движения автомобиля - до 20 км/ч. Профессиональное решение.</t>
    </r>
  </si>
  <si>
    <r>
      <t xml:space="preserve">1.3 Мегапиксельная цветная;  разрешение: SXGA 1280x1024@30кадр.сек. / 0.1 Люкс; </t>
    </r>
    <r>
      <rPr>
        <sz val="8"/>
        <rFont val="Arial Cyr"/>
        <charset val="204"/>
      </rPr>
      <t xml:space="preserve">объектив f3.8mm / F1.5 регул. фокуса, угол обзора 62.7°; </t>
    </r>
    <r>
      <rPr>
        <b/>
        <sz val="8"/>
        <rFont val="Arial Cyr"/>
        <charset val="204"/>
      </rPr>
      <t>компрессия: H.264/MPEG4/MJPEG;</t>
    </r>
    <r>
      <rPr>
        <sz val="8"/>
        <rFont val="Arial Cyr"/>
        <charset val="204"/>
      </rPr>
      <t xml:space="preserve"> интерфейс: TCP/IP, 10/100 Based-T; </t>
    </r>
    <r>
      <rPr>
        <b/>
        <sz val="8"/>
        <rFont val="Arial Cyr"/>
        <charset val="204"/>
      </rPr>
      <t>встроенный микрофон; Smart Zoom - интеллектуальное цифровое приблежение/удаление; Motion detection - функция контроля движения + Датчик движения;</t>
    </r>
    <r>
      <rPr>
        <sz val="8"/>
        <rFont val="Arial Cyr"/>
        <charset val="204"/>
      </rPr>
      <t xml:space="preserve"> RTC часы; </t>
    </r>
    <r>
      <rPr>
        <b/>
        <sz val="8"/>
        <rFont val="Arial Cyr"/>
        <charset val="204"/>
      </rPr>
      <t xml:space="preserve">поддержка MicroSD карты памяти до 32Gb; питание по локальной сети 802.3af PoE; </t>
    </r>
    <r>
      <rPr>
        <sz val="8"/>
        <rFont val="Arial Cyr"/>
        <charset val="204"/>
      </rPr>
      <t>видео на мобильном iPad, iPhone, Android; ПО в комплекте; питание: DC 5V / 1.0A</t>
    </r>
  </si>
  <si>
    <t>Антивандальная Мегапиксельная IP камера</t>
  </si>
  <si>
    <t xml:space="preserve">
N216</t>
  </si>
  <si>
    <t xml:space="preserve">
N218</t>
  </si>
  <si>
    <t>АВТОМАТИЗАЦИЯ ТОРГОВЫХ ТОЧЕК / МАГАЗИНОВ</t>
  </si>
  <si>
    <r>
      <t xml:space="preserve">Автомобильная камера с записью; </t>
    </r>
    <r>
      <rPr>
        <b/>
        <sz val="8"/>
        <rFont val="Arial"/>
        <family val="2"/>
        <charset val="204"/>
      </rPr>
      <t>Камера: Цветная, 5.0MP.</t>
    </r>
    <r>
      <rPr>
        <sz val="8"/>
        <rFont val="Arial"/>
        <family val="2"/>
        <charset val="204"/>
      </rPr>
      <t xml:space="preserve">; Разрешение: </t>
    </r>
    <r>
      <rPr>
        <b/>
        <sz val="8"/>
        <rFont val="Arial"/>
        <family val="2"/>
        <charset val="204"/>
      </rPr>
      <t>FullHD</t>
    </r>
    <r>
      <rPr>
        <sz val="8"/>
        <rFont val="Arial"/>
        <family val="2"/>
        <charset val="204"/>
      </rPr>
      <t xml:space="preserve"> 1920×1080пикс.; Скорость записи: 30 кадр./сек. (</t>
    </r>
    <r>
      <rPr>
        <b/>
        <sz val="8"/>
        <rFont val="Arial"/>
        <family val="2"/>
        <charset val="204"/>
      </rPr>
      <t>в реальном времени</t>
    </r>
    <r>
      <rPr>
        <sz val="8"/>
        <rFont val="Arial"/>
        <family val="2"/>
        <charset val="204"/>
      </rPr>
      <t xml:space="preserve">); </t>
    </r>
    <r>
      <rPr>
        <b/>
        <sz val="8"/>
        <rFont val="Arial"/>
        <family val="2"/>
        <charset val="204"/>
      </rPr>
      <t>Объектив: встроенный, f=2,6мм, угол обзора: 120°</t>
    </r>
    <r>
      <rPr>
        <sz val="8"/>
        <rFont val="Arial"/>
        <family val="2"/>
        <charset val="204"/>
      </rPr>
      <t xml:space="preserve">; Фокусное расстояние: 1.5м.~∞; Аудио: микрофон+динамик, синхронная запись; </t>
    </r>
    <r>
      <rPr>
        <b/>
        <sz val="8"/>
        <rFont val="Arial"/>
        <family val="2"/>
        <charset val="204"/>
      </rPr>
      <t>Дисплей: Цветной 2.4" LCD</t>
    </r>
    <r>
      <rPr>
        <sz val="8"/>
        <rFont val="Arial"/>
        <family val="2"/>
        <charset val="204"/>
      </rPr>
      <t xml:space="preserve">; Формат файлов: TS; Интерфейс: USB / HDMI / AV; </t>
    </r>
    <r>
      <rPr>
        <b/>
        <sz val="8"/>
        <rFont val="Arial"/>
        <family val="2"/>
        <charset val="204"/>
      </rPr>
      <t>Функция записи по движению; GPS позицирование: отображение движения на карте, скорость движения, время и дата; Встроенный G-датчик удара с автоматических сохранением архива</t>
    </r>
    <r>
      <rPr>
        <sz val="8"/>
        <rFont val="Arial"/>
        <family val="2"/>
        <charset val="204"/>
      </rPr>
      <t xml:space="preserve">; Носитель информации: SD карта памяти, до 32GB; Цикличная запись;  Совместимость: Windows Vista / 7 / 8 / Linux.; </t>
    </r>
    <r>
      <rPr>
        <b/>
        <sz val="8"/>
        <rFont val="Arial"/>
        <family val="2"/>
        <charset val="204"/>
      </rPr>
      <t>Крепление: регулируемое</t>
    </r>
    <r>
      <rPr>
        <sz val="8"/>
        <rFont val="Arial"/>
        <family val="2"/>
        <charset val="204"/>
      </rPr>
      <t xml:space="preserve">; Питание: постоянный ток, +12V/24V (от прикуривателя); Резервное питание: </t>
    </r>
    <r>
      <rPr>
        <b/>
        <sz val="8"/>
        <rFont val="Arial"/>
        <family val="2"/>
        <charset val="204"/>
      </rPr>
      <t>Li-Ion встроенная аккумуляторная батарея</t>
    </r>
    <r>
      <rPr>
        <sz val="8"/>
        <rFont val="Arial"/>
        <family val="2"/>
        <charset val="204"/>
      </rPr>
      <t>; Температура: -30C°...+60C°; Вес: 115гр.; Размер: 120×60×35мм.</t>
    </r>
  </si>
  <si>
    <t>АНАЛОГОВЫЕ ВИДЕОКАМЕРЫ - СТАНДАРТНЫЕ</t>
  </si>
  <si>
    <t>АНАЛОГОВЫЕ ВИДЕОКАМЕРЫ - МИНИАТЮРНЫЕ</t>
  </si>
  <si>
    <t>АНАЛОГОВЫЕ ВИДЕОКАМЕРЫ - КУПОЛЬНЫЕ</t>
  </si>
  <si>
    <t>АНАЛОГОВЫЕ ВИДЕОКАМЕРЫ - УЛИЧНЫЕ</t>
  </si>
  <si>
    <t>Оповещатель сигналов тревоги или аварийных сигналов в системах охранно-пожарной сигнализации; Позволяет осуществлять диагностику работоспособности светодиодной лампы, сирены и линии связи; Уровень звукового излучения: 100 дБ; Питание: DC 12V 290mA; Размер: 260х180х80мм; Температура: -30...+55°C</t>
  </si>
  <si>
    <t>Призма-200</t>
  </si>
  <si>
    <r>
      <t>КОМПЛЕКТ ГОТОВЫЙ К РАБОТЕ НА 1КВт. (Небольшой офис / Магазин / Частный дом / Дача)</t>
    </r>
    <r>
      <rPr>
        <sz val="8"/>
        <rFont val="Arial Cyr"/>
        <charset val="204"/>
      </rPr>
      <t xml:space="preserve">
Солнечные панели: 5×235W Sharp (США); Счетчик измерения активной энергии в 2-направлениях 1-фазный (Словения); Инвертер: 1×2000W (пиковая до 4000W) Чистый синус (Тайвань); Контроллер заряда: 1×30A (Китай); Зарядное устройство 12-24V 20А (Китай); Блок управления распределением нагрузки; Аккумуляторные батареи: 2×200Ач. (Россия). Расчетная мощность: при текущем потреблении электроэнергии до 400КВт/месяц. Расчетное время автономной работы: 24:00 (в темное время суток при нагрузки 20% = 200Вт/час. в том числе: Энергосберегающие лампочки 3шт + Телевизор LED 46" 1шт + DVD проигрыватель 1шт) / 12:00 (в темное время суток при нагрузки 40% = 400Вт/час. в том числе: Энергосберегающие лампочки 5шт + Телевизор LED 46" 1шт + DVD проигрыватель 1шт + Холодильник двухкамерный 400л. класса А+ 1шт) </t>
    </r>
    <r>
      <rPr>
        <b/>
        <sz val="8"/>
        <rFont val="Arial Cyr"/>
        <charset val="204"/>
      </rPr>
      <t>без монтажных работ</t>
    </r>
  </si>
  <si>
    <r>
      <t xml:space="preserve">Импульсный источник питания систем видеонаблюдения и охранно-пожарных сигнализаций   Входное напряжение: 180-260V 47~53Гц; </t>
    </r>
    <r>
      <rPr>
        <b/>
        <sz val="8"/>
        <rFont val="Arial Cyr"/>
        <charset val="204"/>
      </rPr>
      <t>Выход: DC 12V 10.0A 120W; Зарядка: DC 13.5V 1.0A;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 / Полярность аккумулятора / Глубокой разрядка аккумулятора; Корпус</t>
    </r>
    <r>
      <rPr>
        <sz val="8"/>
        <rFont val="Arial Cyr"/>
        <charset val="204"/>
      </rPr>
      <t>: Метал; Класс защиты IP30; Внутреннего использования; Температура: -20°C...+50°C; Размер: 285×285×125мм; Вес: 4.0кг</t>
    </r>
  </si>
  <si>
    <t>Блок питания + Резервное питание</t>
  </si>
  <si>
    <r>
      <t xml:space="preserve">
</t>
    </r>
    <r>
      <rPr>
        <b/>
        <sz val="12"/>
        <rFont val="Arial Cyr"/>
        <charset val="204"/>
      </rPr>
      <t>PB1220</t>
    </r>
  </si>
  <si>
    <t>Влаго/Пыле-защищенный блок питания</t>
  </si>
  <si>
    <r>
      <t xml:space="preserve">
</t>
    </r>
    <r>
      <rPr>
        <b/>
        <sz val="12"/>
        <rFont val="Arial Cyr"/>
        <charset val="204"/>
      </rPr>
      <t>PB1235</t>
    </r>
  </si>
  <si>
    <r>
      <t xml:space="preserve">
</t>
    </r>
    <r>
      <rPr>
        <b/>
        <sz val="12"/>
        <rFont val="Arial Cyr"/>
        <charset val="204"/>
      </rPr>
      <t>PB1260</t>
    </r>
  </si>
  <si>
    <r>
      <t xml:space="preserve">2.0 Мегапиксельная цветная; разрешение: FullHD 1920×1080@30кадр.сек. / 0.1 Люкс; </t>
    </r>
    <r>
      <rPr>
        <sz val="8"/>
        <color indexed="8"/>
        <rFont val="Arial Cyr"/>
        <charset val="204"/>
      </rPr>
      <t>объектив f3.8mm / F1.5, угол обзора 85.4°</t>
    </r>
    <r>
      <rPr>
        <b/>
        <sz val="8"/>
        <color indexed="8"/>
        <rFont val="Arial Cyr"/>
        <charset val="204"/>
      </rPr>
      <t xml:space="preserve">; компрессия: H.264/MPEG4/MJPEG; </t>
    </r>
    <r>
      <rPr>
        <sz val="8"/>
        <color indexed="8"/>
        <rFont val="Arial Cyr"/>
        <charset val="204"/>
      </rPr>
      <t>интерфейс: TCP/IP, LAN 10/100Base-T</t>
    </r>
    <r>
      <rPr>
        <b/>
        <sz val="8"/>
        <color indexed="8"/>
        <rFont val="Arial Cyr"/>
        <charset val="204"/>
      </rPr>
      <t>; ИК подсветка 35 светодиодов до 20м.; Smart Zoom - интеллектуальное цифровое приблежение/удаление; Motion detection - функция контроля движения; поддержка протоколов ONVIF; питание по локальной сети 802.3af PoE;</t>
    </r>
    <r>
      <rPr>
        <sz val="8"/>
        <color indexed="8"/>
        <rFont val="Arial Cyr"/>
        <charset val="204"/>
      </rPr>
      <t xml:space="preserve"> видео на мобильном iPad,  iPhone, Android; ПО в комплекте; питание: DC 12V / 1.0A</t>
    </r>
  </si>
  <si>
    <t>Аудио-поток</t>
  </si>
  <si>
    <r>
      <t xml:space="preserve">Объектив для </t>
    </r>
    <r>
      <rPr>
        <b/>
        <sz val="8"/>
        <rFont val="Arial"/>
        <family val="2"/>
        <charset val="204"/>
      </rPr>
      <t>АНАЛОГОВЫХ КАМЕР</t>
    </r>
  </si>
  <si>
    <t>ОБЪЕКТИВЫ ДЛЯ АНАЛОГОВЫХ КАМЕР</t>
  </si>
  <si>
    <r>
      <t xml:space="preserve">Объектив для </t>
    </r>
    <r>
      <rPr>
        <b/>
        <sz val="8"/>
        <rFont val="Arial"/>
        <family val="2"/>
        <charset val="204"/>
      </rPr>
      <t>СЕТЕВЫХ IP КАМЕР</t>
    </r>
  </si>
  <si>
    <r>
      <t>пассивное симметрирующее устройство (</t>
    </r>
    <r>
      <rPr>
        <b/>
        <sz val="8"/>
        <rFont val="Arial Cyr"/>
        <charset val="204"/>
      </rPr>
      <t>цена за штуку</t>
    </r>
    <r>
      <rPr>
        <sz val="8"/>
        <rFont val="Arial Cyr"/>
        <charset val="204"/>
      </rPr>
      <t>)</t>
    </r>
  </si>
  <si>
    <t>Сигнальный Видео разъем; Тип: BNC "папа" коннектор на Коаксиальный кабель RG-6; Сопротивление: 75Ом; Крепление: встроенный механический зажим; Материал: Никелерованный сплав Цинка и Меди; Центральный контакт: Слав Меди и Латуни</t>
  </si>
  <si>
    <r>
      <t>8 программ. каналов</t>
    </r>
    <r>
      <rPr>
        <sz val="8"/>
        <rFont val="Arial"/>
        <family val="2"/>
        <charset val="204"/>
      </rPr>
      <t>; частота:</t>
    </r>
    <r>
      <rPr>
        <b/>
        <sz val="8"/>
        <rFont val="Arial"/>
        <family val="2"/>
        <charset val="204"/>
      </rPr>
      <t xml:space="preserve"> 400-480Мгц; мощность 25Вт</t>
    </r>
    <r>
      <rPr>
        <sz val="8"/>
        <rFont val="Arial"/>
        <family val="2"/>
        <charset val="204"/>
      </rPr>
      <t xml:space="preserve">.; зона покрытия до 40км. (в условиях прямой видимости); Оцифровка звука со шумоподавителем; </t>
    </r>
    <r>
      <rPr>
        <b/>
        <sz val="8"/>
        <rFont val="Arial"/>
        <family val="2"/>
        <charset val="204"/>
      </rPr>
      <t>Скрамблер - кодировка звука (опция)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Таймер простоя</t>
    </r>
    <r>
      <rPr>
        <sz val="8"/>
        <rFont val="Arial"/>
        <family val="2"/>
        <charset val="204"/>
      </rPr>
      <t>; группировка CTCSS/DCS; Тревожная кнопка; Сканер эфира;</t>
    </r>
    <r>
      <rPr>
        <b/>
        <sz val="8"/>
        <rFont val="Arial"/>
        <family val="2"/>
        <charset val="204"/>
      </rPr>
      <t xml:space="preserve"> </t>
    </r>
    <r>
      <rPr>
        <sz val="8"/>
        <rFont val="Arial"/>
        <family val="2"/>
        <charset val="204"/>
      </rPr>
      <t>размер: 150×129×43мм.; вес: 1.3кг. (антенны нет в комплекте)</t>
    </r>
  </si>
  <si>
    <t>Бесконтактный ключ доступа</t>
  </si>
  <si>
    <r>
      <t>СПЕЦИАЛЬНЫЙ КАБЕЛЬ ДЛЯ БАЛУНОВ И ОПС (ДАТЧИКОВ)</t>
    </r>
    <r>
      <rPr>
        <sz val="8"/>
        <rFont val="Arial Cyr"/>
        <charset val="204"/>
      </rPr>
      <t xml:space="preserve">
Тип: FTP CAT.5E; Сигнальный: Ø0.52×1 Витая пара; ПВХ изоляция; Экран от помех и наводок; Материал: Медь; Внешнего применения; Цвет: серый; Бухта: 305м. (цена за 1метр)</t>
    </r>
  </si>
  <si>
    <t>NVR - СЕТЕВЫЕ IP ВИДЕОРЕГИСТРАТОРЫ (жесткие диски в комплект не входят)</t>
  </si>
  <si>
    <t>СЕТЕВЫЕ IP ВИДЕОКАМЕРЫ - УЛИЧНЫЕ</t>
  </si>
  <si>
    <t>СЕТЕВЫЕ IP ВИДЕОКАМЕРЫ - PTZ ПОВОРОТНЫЕ</t>
  </si>
  <si>
    <t xml:space="preserve">
DS204</t>
  </si>
  <si>
    <t>DVR - АНАЛОГОВЫЕ ПЛАТЫ ВИДЕОРЕГИСТРАЦИИ</t>
  </si>
  <si>
    <r>
      <t xml:space="preserve">1/3" HR-DIS 960H,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 xml:space="preserve">Разрешение: 850 ТВЛ; Мин. Освещение: 0.01 Люкс; Функция День/Ночь; 2D-DNR; ИК Фильтр; </t>
    </r>
    <r>
      <rPr>
        <sz val="8"/>
        <rFont val="Arial"/>
        <family val="2"/>
        <charset val="204"/>
      </rPr>
      <t xml:space="preserve">Объектив f3.6mm; ИК подсветка 23 светодиода до 20метров;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</si>
  <si>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 xml:space="preserve">
</t>
    </r>
    <r>
      <rPr>
        <b/>
        <sz val="12"/>
        <rFont val="Arial Cyr"/>
        <charset val="204"/>
      </rPr>
      <t>AS620</t>
    </r>
  </si>
  <si>
    <r>
      <t xml:space="preserve">
</t>
    </r>
    <r>
      <rPr>
        <b/>
        <sz val="12"/>
        <rFont val="Arial Cyr"/>
        <charset val="204"/>
      </rPr>
      <t>AS763</t>
    </r>
  </si>
  <si>
    <r>
      <t xml:space="preserve">
</t>
    </r>
    <r>
      <rPr>
        <b/>
        <sz val="12"/>
        <rFont val="Arial Cyr"/>
        <charset val="204"/>
      </rPr>
      <t>AS820</t>
    </r>
  </si>
  <si>
    <r>
      <t xml:space="preserve">
</t>
    </r>
    <r>
      <rPr>
        <b/>
        <sz val="12"/>
        <rFont val="Arial Cyr"/>
        <charset val="204"/>
      </rPr>
      <t>AS830</t>
    </r>
  </si>
  <si>
    <t>BM160</t>
  </si>
  <si>
    <t>BM200</t>
  </si>
  <si>
    <r>
      <t xml:space="preserve">1/3" HR-DIS 960H,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>Разрешение: 850 ТВЛ; Мин. Освещение: 0.01 Люкс; Функция День/Ночь; 2D-DNR; ИК Фильтр; Объектив: Варифокальный f2.8-12.0mm; ИК подсветка 72 светодиода до 70м.; 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</si>
  <si>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t>Для защиты провода между подвижными монтажными поверхностями (например монтаж провода домофона между стеной и воротами); Материал: Сталь+Пластик; Размер: 300x10мм</t>
  </si>
  <si>
    <t>Разъем питания; +/- полярность; размер контакта 10mm.; кабель 300мм.; материал: цинк с никелевым покрытием + пластик, негорючий полеуретановый изолятор</t>
  </si>
  <si>
    <t>Разъем питания угловой; +/- полярность; размер контакта 10mm.; кабель 300мм.; материал: цинк с никелевым покрытием + пластик, негорючий полеуретановый изолятор</t>
  </si>
  <si>
    <t>Количество волокон: 32;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прокладки в грунтах всех категорий, под водой до 2м, болотах, а также в кабельной канализации, на мостах и эстакадах; Цвет: Черный (цена за 1 погонный метр)</t>
  </si>
  <si>
    <t>Количество волокон: 8;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прокладки в кабельной канализации, туннелях, коллекторах, на мостах и эстакадах; Цвет: Черный (цена за 1 погонный метр)</t>
  </si>
  <si>
    <r>
      <t xml:space="preserve">Тип: Трипод; Ширина прохода: 500мм; Пропускная способность: 30чел/мин; Память: 50'000 пользователей / 135'000 событий; Возможность контроля прохода в обе стороны; Интерфейс: Ethernet; Светодиодные иникаторы (проход разрешен/запрещен); Питание: 12В 1.1А; Температура: +1°С...+40°C; Размер: 640×683×1040мм. 
</t>
    </r>
    <r>
      <rPr>
        <b/>
        <sz val="8"/>
        <rFont val="Arial Cyr"/>
        <charset val="204"/>
      </rPr>
      <t>Комплектация: Турникет с электро-механическим приводом / Комплект преграждающих планок / Блок электронного управления / Пульт дистанционного управления / Бесконтактные считыватели HID/EM-Marin карт / Встроенный контроллер СКУД «PERCo» с подключением к TCP/IP сети / Блок Питания / ПО в комплекте</t>
    </r>
  </si>
  <si>
    <t>Турникет Трипод</t>
  </si>
  <si>
    <t>PERCo-T-5</t>
  </si>
  <si>
    <t>Т9М1</t>
  </si>
  <si>
    <r>
      <t>Портативный детектор взравчатых веществ; основан на принципах газовой хроматографии, дрейф-спектрометрии ионов и масс-спектрометрии; определение веществ, типа: Гексоген (RDX) / Тротил (TNT) / Пластит / C4 / Этиленгликольдинитрат (EGDN) / Нитроглицерин (NG) / ТЭН (PETN) / а также ВВ на их основе. Время реакции на наличие паров ВВ не более 1сек.; применяемая технология без источника радиоактивного излучения, анализирует пары и микрочастицы взрывчатых веществ в окружающей среде. Высокая степень надежности и точности на уровне 10</t>
    </r>
    <r>
      <rPr>
        <b/>
        <vertAlign val="superscript"/>
        <sz val="8"/>
        <rFont val="Arial"/>
        <family val="2"/>
        <charset val="204"/>
      </rPr>
      <t>-7</t>
    </r>
    <r>
      <rPr>
        <b/>
        <sz val="8"/>
        <rFont val="Arial"/>
        <family val="2"/>
        <charset val="204"/>
      </rPr>
      <t>-10</t>
    </r>
    <r>
      <rPr>
        <b/>
        <vertAlign val="superscript"/>
        <sz val="8"/>
        <rFont val="Arial"/>
        <family val="2"/>
        <charset val="204"/>
      </rPr>
      <t>-15</t>
    </r>
    <r>
      <rPr>
        <b/>
        <sz val="8"/>
        <rFont val="Arial"/>
        <family val="2"/>
        <charset val="204"/>
      </rPr>
      <t xml:space="preserve"> гр/см</t>
    </r>
    <r>
      <rPr>
        <b/>
        <vertAlign val="superscript"/>
        <sz val="8"/>
        <rFont val="Arial"/>
        <family val="2"/>
        <charset val="204"/>
      </rPr>
      <t>3</t>
    </r>
    <r>
      <rPr>
        <b/>
        <sz val="8"/>
        <rFont val="Arial"/>
        <family val="2"/>
        <charset val="204"/>
      </rPr>
      <t>.; Индикация обнаружения: звуковая и визуальная (ЖКИ-индикатор); Вес: 1,8 кг; Диапазон рабочих температур от 5 до 45 °С; Питание: аккумуляторная батарея 6V</t>
    </r>
  </si>
  <si>
    <t>E706W200</t>
  </si>
  <si>
    <t>703C</t>
  </si>
  <si>
    <t>703CW32</t>
  </si>
  <si>
    <t>128C</t>
  </si>
  <si>
    <t>2000Гб</t>
  </si>
  <si>
    <r>
      <t xml:space="preserve">1/3" Sony IMX Megapixel HD,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>Разрешение: 1000 ТВЛ (1.0Мегапикс.); Мин. Освещение: 0.01 Люкс; Функция День/Ночь; 3D-DNR; Функция ICR; ИК Фильтр; Объектив: Варифокальный f2.8-12.0mm; ИК подсветка 72 светодиода до 70м.; Мультиязыковое OSD меню;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</si>
  <si>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 xml:space="preserve">Umbrella  </t>
    </r>
    <r>
      <rPr>
        <b/>
        <sz val="8"/>
        <rFont val="Arial Cyr"/>
        <charset val="204"/>
      </rPr>
      <t xml:space="preserve"> Литий-Ионная; DC 7.4V 1250mA</t>
    </r>
    <r>
      <rPr>
        <sz val="8"/>
        <rFont val="Arial Cyr"/>
        <family val="2"/>
        <charset val="204"/>
      </rPr>
      <t>; для радиостанций Umbrella A400</t>
    </r>
  </si>
  <si>
    <t>BP012</t>
  </si>
  <si>
    <r>
      <t>Uni</t>
    </r>
    <r>
      <rPr>
        <b/>
        <sz val="8"/>
        <color indexed="48"/>
        <rFont val="Arial Cyr"/>
        <charset val="204"/>
      </rPr>
      <t>Cloud</t>
    </r>
    <r>
      <rPr>
        <sz val="8"/>
        <rFont val="Arial Cyr"/>
        <charset val="204"/>
      </rPr>
      <t xml:space="preserve"> – видеонаблюдение за Вашим объектом через Интернет. Это надежный, удобный, простой и безопасный доступ к просмотру видео с Вашей системы видеонаблюдения в реальном времени, архиву и управлению из любой точки мира! Доступ 24 часа в сутки со cтационарных Компьютеров, Ноутбуков, Планшетных ПК iPad / GalaxyTab, Смартфонов iPhone / Android / WindowsPhone. Вам необходимо знать только личный пароль доступа и иметь доступ к интернету! Данная услуга идеально применима для Малого и Среднего бизнеса, частных Домов, Квартир и Дач, Строительных площадок, Складских помещений, Магазинов и Офисов особенно для сетей расположенных в различных городах. Подробности на сайте или у менеджеров компании Unicom.</t>
    </r>
  </si>
  <si>
    <r>
      <t xml:space="preserve">1/3" HR-DIS 960H,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>Разрешение: 850 ТВЛ; Мин. Освещение: 0.01 Люкс; Функция День/Ночь; 2D-DNR; ИК Фильтр; Объектив: Варифокальный f2.8-12.0mm; ИК подсветка 36 светодиода до 30метров;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</si>
  <si>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>автоматическая диафрагма DC-привод</t>
    </r>
    <r>
      <rPr>
        <sz val="8"/>
        <rFont val="Arial"/>
        <family val="2"/>
        <charset val="204"/>
      </rPr>
      <t xml:space="preserve"> / регулируемое фокусное расстояние Vari-Focal   </t>
    </r>
    <r>
      <rPr>
        <b/>
        <sz val="8"/>
        <rFont val="Arial"/>
        <family val="2"/>
        <charset val="204"/>
      </rPr>
      <t>5,0-100,0mm</t>
    </r>
    <r>
      <rPr>
        <sz val="8"/>
        <rFont val="Arial"/>
        <family val="2"/>
        <charset val="204"/>
      </rPr>
      <t xml:space="preserve"> F1,4 1/3" угол обзора 49°-2,8°; крепление CS</t>
    </r>
  </si>
  <si>
    <t xml:space="preserve">
12 канальный Сетевой IP Видеорегистратор</t>
  </si>
  <si>
    <r>
      <t xml:space="preserve">
</t>
    </r>
    <r>
      <rPr>
        <b/>
        <sz val="14"/>
        <rFont val="Arial Cyr"/>
        <charset val="204"/>
      </rPr>
      <t xml:space="preserve">A100 </t>
    </r>
  </si>
  <si>
    <r>
      <t xml:space="preserve">
</t>
    </r>
    <r>
      <rPr>
        <b/>
        <sz val="14"/>
        <rFont val="Arial Cyr"/>
        <charset val="204"/>
      </rPr>
      <t>A300</t>
    </r>
  </si>
  <si>
    <r>
      <t xml:space="preserve">
</t>
    </r>
    <r>
      <rPr>
        <b/>
        <sz val="14"/>
        <rFont val="Arial Cyr"/>
        <charset val="204"/>
      </rPr>
      <t>A400</t>
    </r>
  </si>
  <si>
    <r>
      <t xml:space="preserve">
</t>
    </r>
    <r>
      <rPr>
        <b/>
        <sz val="14"/>
        <rFont val="Arial Cyr"/>
        <charset val="204"/>
      </rPr>
      <t>A700</t>
    </r>
  </si>
  <si>
    <r>
      <t>4кан. сетевой видеорегистратор (NVR)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разрешение: SXGA 1280x1024пикс.@120кадр.сек.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 записи: SXGA / HD / VGA</t>
    </r>
    <r>
      <rPr>
        <sz val="8"/>
        <rFont val="Arial"/>
        <family val="2"/>
        <charset val="204"/>
      </rPr>
      <t xml:space="preserve">; компрессия: H.264; </t>
    </r>
    <r>
      <rPr>
        <b/>
        <sz val="8"/>
        <rFont val="Arial"/>
        <family val="2"/>
        <charset val="204"/>
      </rPr>
      <t>носители: 1×HDD до 3Тб. + e-SATA; видео выход: FullHD 1920×1080; интерфейс: HDMI / e-SATA / 2×USB 2.0 / 4×LAN; 10/100/1000Mbps;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Smart Recording - автоматическая оптимизация записи; питание камер по локальной сети 802.3af PoE</t>
    </r>
    <r>
      <rPr>
        <sz val="8"/>
        <rFont val="Arial"/>
        <family val="2"/>
        <charset val="204"/>
      </rPr>
      <t>; видеонаблюдение на базе мобильных устройств iPhone / IPad / Android / Galaxy; пульт ДУ; навигация мышкой; просмотр 4кан. одновременно; Plug&amp;Play; питание: DC48V / 1.25A; (HDD в комплект не входят)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</si>
  <si>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6 (шести) IP камер. Скорость движения автомобиля - до 20 км/ч. Профессиональное решение.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</si>
  <si>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5 (пяти) IP камер. Скорость движения автомобиля - до 20 км/ч. Профессиональное решение.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</si>
  <si>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4 (четырех) IP камер. Скорость движения автомобиля - до 20 км/ч. Профессиональное решение.</t>
    </r>
  </si>
  <si>
    <t>AMS100</t>
  </si>
  <si>
    <r>
      <t>2.0 Мегапиксельная цветная; разрешение: FullHD 1920×1080@30кадр.сек. / 1.0 Люкс;</t>
    </r>
    <r>
      <rPr>
        <sz val="8"/>
        <color indexed="8"/>
        <rFont val="Arial Cyr"/>
        <charset val="204"/>
      </rPr>
      <t xml:space="preserve"> объектив варифокальный f2.8mm~12.0mm / F1.4, угол обзора 116°~27°;</t>
    </r>
    <r>
      <rPr>
        <b/>
        <sz val="8"/>
        <color indexed="8"/>
        <rFont val="Arial Cyr"/>
        <charset val="204"/>
      </rPr>
      <t xml:space="preserve"> компрессия: H.264/MPEG4/MJPEG; </t>
    </r>
    <r>
      <rPr>
        <sz val="8"/>
        <color indexed="8"/>
        <rFont val="Arial Cyr"/>
        <charset val="204"/>
      </rPr>
      <t>интерфейс: TCP/IP, LAN 10/100Base-T;</t>
    </r>
    <r>
      <rPr>
        <b/>
        <sz val="8"/>
        <color indexed="8"/>
        <rFont val="Arial Cyr"/>
        <charset val="204"/>
      </rPr>
      <t xml:space="preserve"> ИК подсветка 2 сверхмощных светодиода до 35м.; AdvancedSmartLigh - улучшенный контроль освещения; Smart Zoom - интеллектуальное цифровое приблежение/удаление; Motion detection - функция контроля движения; RTC часы; поддержка протоколов ONVIF; питание по локальной сети 802.3af PoE; </t>
    </r>
    <r>
      <rPr>
        <sz val="8"/>
        <color indexed="8"/>
        <rFont val="Arial Cyr"/>
        <charset val="204"/>
      </rPr>
      <t>видео на мобильном iPad, iPhone, Android; класс защиты от непогоды - IP66; ПО в комплекте; питание: DC 12V / 1.5A</t>
    </r>
  </si>
  <si>
    <t>BT200</t>
  </si>
  <si>
    <t>BT300</t>
  </si>
  <si>
    <t>BR300</t>
  </si>
  <si>
    <t>SB007</t>
  </si>
  <si>
    <r>
      <t xml:space="preserve">автоматическая диафрагма DC-привод </t>
    </r>
    <r>
      <rPr>
        <sz val="8"/>
        <rFont val="Arial"/>
        <family val="2"/>
        <charset val="204"/>
      </rPr>
      <t xml:space="preserve">/ фикс. фокусное расстояние   </t>
    </r>
    <r>
      <rPr>
        <b/>
        <sz val="8"/>
        <rFont val="Arial"/>
        <family val="2"/>
        <charset val="204"/>
      </rPr>
      <t>8,0mm</t>
    </r>
    <r>
      <rPr>
        <sz val="8"/>
        <rFont val="Arial"/>
        <family val="2"/>
        <charset val="204"/>
      </rPr>
      <t xml:space="preserve"> F1,4 1/3"   угол обзора 42°; крепление CS</t>
    </r>
  </si>
  <si>
    <r>
      <t xml:space="preserve">автоматическая диафрагма DC-привод </t>
    </r>
    <r>
      <rPr>
        <sz val="8"/>
        <rFont val="Arial"/>
        <family val="2"/>
        <charset val="204"/>
      </rPr>
      <t xml:space="preserve">/ фикс. фокусное расстояние   </t>
    </r>
    <r>
      <rPr>
        <b/>
        <sz val="8"/>
        <rFont val="Arial"/>
        <family val="2"/>
        <charset val="204"/>
      </rPr>
      <t>6,0mm</t>
    </r>
    <r>
      <rPr>
        <sz val="8"/>
        <rFont val="Arial"/>
        <family val="2"/>
        <charset val="204"/>
      </rPr>
      <t xml:space="preserve"> F1,4 1/3"   угол обзора 51°; крепление CS</t>
    </r>
  </si>
  <si>
    <r>
      <t xml:space="preserve">Импульсный источник питания систем видеонаблюдения и охранно-пожарных сигнализаций   Входное напряжение: 180-260V 47~53Гц; </t>
    </r>
    <r>
      <rPr>
        <b/>
        <sz val="8"/>
        <rFont val="Arial Cyr"/>
        <charset val="204"/>
      </rPr>
      <t>Выход: DC 12V 3.0A 40W; Зарядка: DC 13.5V 1.0A;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 / Полярность аккумулятора / Глубокой разрядка аккумулятора</t>
    </r>
    <r>
      <rPr>
        <sz val="8"/>
        <rFont val="Arial Cyr"/>
        <charset val="204"/>
      </rPr>
      <t>; Корпус: Метал; Класс защиты IP30; Внутреннего использования; Температура: -20°C...+50°C; Размер: 203×163×75мм; Вес: 1.2кг</t>
    </r>
  </si>
  <si>
    <r>
      <t>высокопрочная, полимерная высокомолекулярная пленка для бронирования стекла; класс прочности B4; толщина: 0.300мм; цвет: прозрачный 99%; надежная защита от боевого и служебно штатного оружия, автоматов, пистолетов, осколочных взрывчатых веществ; в том числе Автомат АК-74 5.45мм ПС, Автомат АКМ 7.62мм ПП, Ручная граната РГД-5, Ручная граната Ф-1,  Осколочная граната РГО, Граната РГН и подобные. Предназначена для защиты стекл кассовых стоек в банках, обменных пунктах, и других объектов повышенной опасности. (цена указанна за 1м</t>
    </r>
    <r>
      <rPr>
        <b/>
        <vertAlign val="superscript"/>
        <sz val="8"/>
        <rFont val="Arial Cyr"/>
        <charset val="204"/>
      </rPr>
      <t>2</t>
    </r>
    <r>
      <rPr>
        <b/>
        <sz val="8"/>
        <rFont val="Arial Cyr"/>
        <charset val="204"/>
      </rPr>
      <t>)</t>
    </r>
  </si>
  <si>
    <r>
      <t>высокопрочная, полимерная высокомолекулярная пленка для бронирования стекла; класс прочности B6; толщина: 0.389мм; цвет: прозрачный 99%; наивысшый уровень защиты! успешно противостоит Автоматическому и Снайперскому оружию. Таких как Винтовка СВД 7.62мм. Предназначена для защиты особо важных объектов, и автомобилей. (цена указанна за 1м</t>
    </r>
    <r>
      <rPr>
        <b/>
        <vertAlign val="superscript"/>
        <sz val="8"/>
        <rFont val="Arial Cyr"/>
        <charset val="204"/>
      </rPr>
      <t>2</t>
    </r>
    <r>
      <rPr>
        <b/>
        <sz val="8"/>
        <rFont val="Arial Cyr"/>
        <charset val="204"/>
      </rPr>
      <t>)</t>
    </r>
  </si>
  <si>
    <r>
      <t>1/3" DIS Pixel Plus,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Разрешение: 600 ТВЛ;</t>
    </r>
    <r>
      <rPr>
        <sz val="8"/>
        <rFont val="Arial"/>
        <family val="2"/>
        <charset val="204"/>
      </rPr>
      <t xml:space="preserve"> Мин. Освещение: 0.1 Люкс; </t>
    </r>
    <r>
      <rPr>
        <b/>
        <sz val="8"/>
        <rFont val="Arial"/>
        <family val="2"/>
        <charset val="204"/>
      </rPr>
      <t>ИК фильтр; Объектив: Варифокальный f2.8-12.0mm</t>
    </r>
    <r>
      <rPr>
        <sz val="8"/>
        <rFont val="Arial"/>
        <family val="2"/>
        <charset val="204"/>
      </rPr>
      <t xml:space="preserve">; ИК подсветка 21 светодиод до 20м.;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</si>
  <si>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>АНТИвандальная</t>
    </r>
    <r>
      <rPr>
        <sz val="8"/>
        <rFont val="Arial"/>
        <family val="2"/>
        <charset val="204"/>
      </rPr>
      <t xml:space="preserve"> Уличная Камера</t>
    </r>
  </si>
  <si>
    <r>
      <t xml:space="preserve">Контрольно-исполнительный блок управления защиты товара на стелажах с открытой выкладкой с функцией подзарядки охраняемых устройств; Тревожное оповещение: Встроенная Акустическая сирена и Визуальная LED лампа; Количество охраняемых и изделий: 10; Количество подзаряжаемых изделий: 10; Сработка тревоги в случае отсоединения охранного датчика либо зарядки устройства; </t>
    </r>
    <r>
      <rPr>
        <b/>
        <sz val="8"/>
        <rFont val="Arial Cyr"/>
        <charset val="204"/>
      </rPr>
      <t>Примение для: Телефонов / Смартфонов / Городских телефонов / DECT Телефонов / Карманных ПК / Планшетных ПК / Ноутбуков / Фотокамер / Видеокамер / Музыкальных Плейеров / Проигрывателей / Принтеров / Модемов / Гарнитуры / Эл.Бритв / Бытовой Техники и т.д.;</t>
    </r>
    <r>
      <rPr>
        <sz val="8"/>
        <rFont val="Arial Cyr"/>
        <charset val="204"/>
      </rPr>
      <t xml:space="preserve"> Питание: Блок питания AC 220V 6A Комплектность: 1хКонтроллер / 10х Кабелей с датчиками защиты и зарядкой для iPhone5/5C/5S/6/6+/iPadMini/iPad/SamsungGalaxy/Note/ Tab/MiniUSB/USB (на выбор) / 10х Подставок акриловых / 1х Пульт дистанционного управления / 1х Блок Питания</t>
    </r>
  </si>
  <si>
    <r>
      <rPr>
        <b/>
        <sz val="8"/>
        <rFont val="Arial Cyr"/>
        <charset val="204"/>
      </rPr>
      <t>Тип: Акустомагнитный</t>
    </r>
    <r>
      <rPr>
        <sz val="8"/>
        <rFont val="Arial Cyr"/>
        <charset val="204"/>
      </rPr>
      <t xml:space="preserve">; Частота: 58КГц.; Сканирование: Двунаправленное; </t>
    </r>
    <r>
      <rPr>
        <b/>
        <sz val="8"/>
        <rFont val="Arial Cyr"/>
        <charset val="204"/>
      </rPr>
      <t>Дистанция сканирования: 0.7м.-1.2м. (в оба направления); Максимальная ширина прохода 2.4м.</t>
    </r>
    <r>
      <rPr>
        <sz val="8"/>
        <rFont val="Arial Cyr"/>
        <charset val="204"/>
      </rPr>
      <t xml:space="preserve">; Синхронизация антенн; Помехоустойчивость; Питание: AC 220V; Температура: -15°C...+60°C; Размер антенны: 1390*350*140мм.; Вес антенны: 16кг.; </t>
    </r>
    <r>
      <rPr>
        <b/>
        <sz val="8"/>
        <rFont val="Arial Cyr"/>
        <charset val="204"/>
      </rPr>
      <t>Комплектация: 1х Встроенный Блок управления / 2х Акустомагнитные антенны</t>
    </r>
  </si>
  <si>
    <r>
      <rPr>
        <b/>
        <sz val="8"/>
        <rFont val="Arial Cyr"/>
        <charset val="204"/>
      </rPr>
      <t>Радиочастотная</t>
    </r>
    <r>
      <rPr>
        <sz val="8"/>
        <rFont val="Arial Cyr"/>
        <family val="2"/>
        <charset val="204"/>
      </rPr>
      <t xml:space="preserve"> Антикражная антенна</t>
    </r>
  </si>
  <si>
    <r>
      <rPr>
        <b/>
        <sz val="8"/>
        <rFont val="Arial Cyr"/>
        <charset val="204"/>
      </rPr>
      <t>Акустомагнитная</t>
    </r>
    <r>
      <rPr>
        <sz val="8"/>
        <rFont val="Arial Cyr"/>
        <family val="2"/>
        <charset val="204"/>
      </rPr>
      <t xml:space="preserve"> Антикражная антенна</t>
    </r>
  </si>
  <si>
    <r>
      <rPr>
        <b/>
        <sz val="8"/>
        <rFont val="Arial Cyr"/>
        <charset val="204"/>
      </rPr>
      <t xml:space="preserve">Акустомагнитная </t>
    </r>
    <r>
      <rPr>
        <sz val="8"/>
        <rFont val="Arial Cyr"/>
        <family val="2"/>
        <charset val="204"/>
      </rPr>
      <t>Антикражная антенна</t>
    </r>
  </si>
  <si>
    <r>
      <rPr>
        <b/>
        <sz val="8"/>
        <rFont val="Arial Cyr"/>
        <charset val="204"/>
      </rPr>
      <t>Радиочастотный</t>
    </r>
    <r>
      <rPr>
        <sz val="8"/>
        <rFont val="Arial Cyr"/>
        <family val="2"/>
        <charset val="204"/>
      </rPr>
      <t xml:space="preserve"> Настольный Деактиватор</t>
    </r>
  </si>
  <si>
    <r>
      <rPr>
        <b/>
        <sz val="8"/>
        <rFont val="Arial Cyr"/>
        <charset val="204"/>
      </rPr>
      <t>Акустомагнитный</t>
    </r>
    <r>
      <rPr>
        <sz val="8"/>
        <rFont val="Arial Cyr"/>
        <family val="2"/>
        <charset val="204"/>
      </rPr>
      <t xml:space="preserve"> Настольный Деактиватор</t>
    </r>
  </si>
  <si>
    <t>GD520</t>
  </si>
  <si>
    <t>GD510</t>
  </si>
  <si>
    <t>GD540 / AMB-2011</t>
  </si>
  <si>
    <t>Магнитный съемник тайгеров</t>
  </si>
  <si>
    <t>Съемник жестких меток (тайгеров); Мощность магнита: 4500гр./сек.; Материал: Сталь / Алюминий; Размер: Ø68х45мм.; Вес: 250гр.</t>
  </si>
  <si>
    <t>LR600</t>
  </si>
  <si>
    <t>LR650</t>
  </si>
  <si>
    <t>Тип: Акустомагнитный; Частота: 58КГц.; Дистанция детекции: 150мм; Дистанция диавктивации: 10-100мм;  Тип установки: Врезной/Настольный; Питание: Активный; Материал: Пластик; Размер: 230x190x55мм.; Вес: 1,6кг.</t>
  </si>
  <si>
    <t>Umbrella   Импульсный с контроллером зарядки; DC 12V 500mA; светодиодная индикация; для радиостанций Umbrella A300</t>
  </si>
  <si>
    <t>PC012</t>
  </si>
  <si>
    <t xml:space="preserve">Комплект №1 </t>
  </si>
  <si>
    <r>
      <t>0.5 Мегапиксельная цветная; разрешение: D1 752×582@25кадр./сек.; / 0.3 Люкс;</t>
    </r>
    <r>
      <rPr>
        <sz val="8"/>
        <color indexed="8"/>
        <rFont val="Arial Cyr"/>
        <charset val="204"/>
      </rPr>
      <t xml:space="preserve"> </t>
    </r>
    <r>
      <rPr>
        <b/>
        <sz val="8"/>
        <color indexed="8"/>
        <rFont val="Arial Cyr"/>
        <charset val="204"/>
      </rPr>
      <t xml:space="preserve">функция День/Ночь; </t>
    </r>
    <r>
      <rPr>
        <sz val="8"/>
        <color indexed="8"/>
        <rFont val="Arial Cyr"/>
        <charset val="204"/>
      </rPr>
      <t>объектив 22X Оптический зум f3.9 ~ 85.9mm / F1.6; угол обзора 60°~4°; вращение: 360°горизонт. / 180°вертик.; высокая скорость реакции: 360°sec./ 90°sec.;</t>
    </r>
    <r>
      <rPr>
        <b/>
        <sz val="8"/>
        <color indexed="8"/>
        <rFont val="Arial Cyr"/>
        <charset val="204"/>
      </rPr>
      <t xml:space="preserve"> компрессия: H.264/MPEG4/MJPEG; </t>
    </r>
    <r>
      <rPr>
        <sz val="8"/>
        <color indexed="8"/>
        <rFont val="Arial Cyr"/>
        <charset val="204"/>
      </rPr>
      <t>интерфейс: TCP/IP, LAN 10/100Base-T;</t>
    </r>
    <r>
      <rPr>
        <b/>
        <sz val="8"/>
        <color indexed="8"/>
        <rFont val="Arial Cyr"/>
        <charset val="204"/>
      </rPr>
      <t xml:space="preserve"> Smart Zoom - интеллектуальное цифровое приблежение/удаление; Motion detection - функция контроля движения; Автослежение + Автоматический ZOOM; поддержка протоколов ONVIF; </t>
    </r>
    <r>
      <rPr>
        <sz val="8"/>
        <color indexed="8"/>
        <rFont val="Arial Cyr"/>
        <charset val="204"/>
      </rPr>
      <t>расширенные функции видео на мобильном и планшетном ПК: iPad / iPhone / Android; класс защиты от непогоды - IP66; ПО + Электронные карты в комплекте; питание: DC 12V / 1.5A</t>
    </r>
  </si>
  <si>
    <t>Применение: для крепления ценников, ярлыков, лейблов и т.д. на изделия из ткани, одежде, обуви, спальному белью, игрушкам и т.д. Тип: S - для толстой ткани; игла: длина 20мм, Ø1.6мм</t>
  </si>
  <si>
    <t>Мегапиксельная Поворотная PTZ IP камера</t>
  </si>
  <si>
    <r>
      <t xml:space="preserve">Тип: Трипод; Ширина прохода: 500мм; Пропускная способность: 30чел/мин; Совместим с любой СКД; Светодиодные иникаторы (проход разрешен/запрещен); Питание: 12В 1.1А; Температура: +1°С...+40°C; Размер: 280×260×1025мм. 
</t>
    </r>
    <r>
      <rPr>
        <b/>
        <sz val="8"/>
        <rFont val="Arial Cyr"/>
        <charset val="204"/>
      </rPr>
      <t>Комплектация: Турникет с электро-механическим приводом / Комплект преграждающих планок "Муар" / Блок электронного управления / Пульт дистанционного управления / Блок Питания</t>
    </r>
  </si>
  <si>
    <t xml:space="preserve">
NS308</t>
  </si>
  <si>
    <t xml:space="preserve">
NS316</t>
  </si>
  <si>
    <r>
      <t>0.5 Мегапиксельная цветная; разрешение: D1 752×582@25кадр./сек. / 0.1 Люкс;</t>
    </r>
    <r>
      <rPr>
        <sz val="8"/>
        <rFont val="Arial Cyr"/>
        <charset val="204"/>
      </rPr>
      <t xml:space="preserve"> функция День/Ночь; объектив f3.8mm / F1.5, угол обзора 80.4°;</t>
    </r>
    <r>
      <rPr>
        <b/>
        <sz val="8"/>
        <rFont val="Arial Cyr"/>
        <charset val="204"/>
      </rPr>
      <t xml:space="preserve"> компрессия: H.264/MPEG4/MJPEG; </t>
    </r>
    <r>
      <rPr>
        <sz val="8"/>
        <rFont val="Arial Cyr"/>
        <charset val="204"/>
      </rPr>
      <t>интерфейс: TCP/IP, LAN 10/100Base-T;</t>
    </r>
    <r>
      <rPr>
        <b/>
        <sz val="8"/>
        <rFont val="Arial Cyr"/>
        <charset val="204"/>
      </rPr>
      <t xml:space="preserve"> ИК подсветка 35 светодиодов до 20м.; Motion detection - функция контроля движения; RTC часы; поддержка протоколов ONVIF; </t>
    </r>
    <r>
      <rPr>
        <sz val="8"/>
        <rFont val="Arial Cyr"/>
        <charset val="204"/>
      </rPr>
      <t>видео на мобильном iPad,  iPhone, Android; ПО в комплекте; питание: DC 12V / 1.0A</t>
    </r>
  </si>
  <si>
    <t xml:space="preserve">
Мегапиксельная IP камера</t>
  </si>
  <si>
    <t xml:space="preserve">
Мегапиксельная IP камера</t>
  </si>
  <si>
    <t>RF карта
(НА ЗАКАЗ)</t>
  </si>
  <si>
    <t xml:space="preserve">
S503</t>
  </si>
  <si>
    <r>
      <t>Мощность: длительная 4600W / пиковая 9200W</t>
    </r>
    <r>
      <rPr>
        <sz val="8"/>
        <rFont val="Arial Cyr"/>
        <charset val="204"/>
      </rPr>
      <t xml:space="preserve"> (10сек.); Фактор: 200%; Напряжение на входе: DC 520V; Напряжение на выходе: 220V; </t>
    </r>
    <r>
      <rPr>
        <b/>
        <sz val="8"/>
        <rFont val="Arial Cyr"/>
        <charset val="204"/>
      </rPr>
      <t>Форрма напряжения: Чистая синусоида</t>
    </r>
    <r>
      <rPr>
        <sz val="8"/>
        <rFont val="Arial Cyr"/>
        <charset val="204"/>
      </rPr>
      <t xml:space="preserve">; Управление: LCD экран + авто. Digital DSP процессор + </t>
    </r>
    <r>
      <rPr>
        <b/>
        <sz val="8"/>
        <rFont val="Arial Cyr"/>
        <charset val="204"/>
      </rPr>
      <t>Отслеживание максимальной мощности PV + On-Grid MPPT контроллер</t>
    </r>
    <r>
      <rPr>
        <sz val="8"/>
        <rFont val="Arial Cyr"/>
        <charset val="204"/>
      </rPr>
      <t>; Защита: Высокое напряжение / Низкое напряжение / Скачек напржения / Короткое замыкание / Высокая температура / Низкое/Высокое напряжение аккумуляторной батареи / Мониторинг состояния солнечных батарей / Переполюсовка +/- / Утечка напряжения; Температура: -20°C…+60°C; Размер: 415х530х176мм; Вес: 35кг.</t>
    </r>
  </si>
  <si>
    <t>Synology RX1214</t>
  </si>
  <si>
    <t>WNAP-7300</t>
  </si>
  <si>
    <t>Детекция: НР контакт; 6-кнопок "горячих" программируемых; Тревожная кнопка; Управление процессами работы системы; 36-вариантов программируемых задач; Канал передачи данных: Беспроводной, частота 433MHz; Питание: Автономная батарея DC 12V 20mA (режим передачи); Температура: -10...+50°C</t>
  </si>
  <si>
    <t>Umbrella   DC 12-24V 500mA; зарядка радиостанции от ТС; для радиостанций Umbrella A300</t>
  </si>
  <si>
    <t>VС018 + PC018</t>
  </si>
  <si>
    <t>VС012 + PC012</t>
  </si>
  <si>
    <t>P2000-24</t>
  </si>
  <si>
    <t xml:space="preserve">
AirCam</t>
  </si>
  <si>
    <t>ключ доступа посетителя гостигнечного комплекса с памятью</t>
  </si>
  <si>
    <r>
      <t>МУЛЬТИ-ФУНКЦИОНАЛЬНЫЙ КАБЕЛЬ СИСТЕМ ВИДЕОНАБЛЮДЕНИЯ</t>
    </r>
    <r>
      <rPr>
        <sz val="8"/>
        <rFont val="Arial Cyr"/>
        <charset val="204"/>
      </rPr>
      <t xml:space="preserve">
</t>
    </r>
    <r>
      <rPr>
        <b/>
        <sz val="8"/>
        <rFont val="Arial Cyr"/>
        <charset val="204"/>
      </rPr>
      <t>Тип: Коаксиальный RG59/U Ø3.2мм×75Ом + Силовой 2× 20AWG Ø0.812мм (0.518мм</t>
    </r>
    <r>
      <rPr>
        <b/>
        <vertAlign val="superscript"/>
        <sz val="8"/>
        <rFont val="Arial Cyr"/>
        <charset val="204"/>
      </rPr>
      <t>2</t>
    </r>
    <r>
      <rPr>
        <b/>
        <sz val="8"/>
        <rFont val="Arial Cyr"/>
        <charset val="204"/>
      </rPr>
      <t>)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Двойная изоляция; Экран от помех и наводок; Защитная антистатическая пленка; PVC вспенянный наполнитель от растяжек; Изоляция: Поливинилхлорид; Материал: Медь 100%;</t>
    </r>
    <r>
      <rPr>
        <sz val="8"/>
        <rFont val="Arial Cyr"/>
        <charset val="204"/>
      </rPr>
      <t xml:space="preserve"> Применение: Внутреннее / Внешнее; Цвет: Белый; Длина: 400м./бухта (цена за 1 погонный метр)</t>
    </r>
  </si>
  <si>
    <r>
      <t>МУЛЬТИ-ФУНКЦИОНАЛЬНЫЙ КАБЕЛЬ СИСТЕМ ВИДЕОНАБЛЮДЕНИЯ</t>
    </r>
    <r>
      <rPr>
        <sz val="8"/>
        <rFont val="Arial Cyr"/>
        <charset val="204"/>
      </rPr>
      <t xml:space="preserve">
</t>
    </r>
    <r>
      <rPr>
        <b/>
        <sz val="8"/>
        <rFont val="Arial Cyr"/>
        <charset val="204"/>
      </rPr>
      <t>Тип: Коаксиальный RG59/U Усиленный Ø3.4мм×75Ом + Силовой 2× 18AWG Ø1.024мм (0.823мм</t>
    </r>
    <r>
      <rPr>
        <b/>
        <vertAlign val="superscript"/>
        <sz val="8"/>
        <rFont val="Arial Cyr"/>
        <charset val="204"/>
      </rPr>
      <t>2</t>
    </r>
    <r>
      <rPr>
        <b/>
        <sz val="8"/>
        <rFont val="Arial Cyr"/>
        <charset val="204"/>
      </rPr>
      <t>)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Двойная изоляция; Экран от помех и наводок; Защитная антистатическая пленка; PVC вспенянный наполнитель от растяжек; Изоляция: Промышленный полиэтилен высокой плотности с защитой от повреждений; Материал: Медь 100%;</t>
    </r>
    <r>
      <rPr>
        <sz val="8"/>
        <rFont val="Arial Cyr"/>
        <charset val="204"/>
      </rPr>
      <t xml:space="preserve"> Применение: Внешнее / Под Водой / В Земле; Цвет: Черный; Длина: 500м./бухта (цена за 1 погонный метр)</t>
    </r>
  </si>
  <si>
    <t xml:space="preserve">
LAN304</t>
  </si>
  <si>
    <t>Детекция: Магнито-контактная технология; Эффективная дистанция: 1.5см; Процессор обработки данных; Индикатор состояния; Тампер; Канал передачи данных: Беспроводной, частота 433MHz; Питание: Автономная батарея DC 3V 7mA (режим ожидания) 12mA (режим передачи); Миниатюрный размер: 70×23×12мм (без геркона); Температура: -10...+50°C</t>
  </si>
  <si>
    <r>
      <t>D102</t>
    </r>
    <r>
      <rPr>
        <sz val="10"/>
        <rFont val="Arial Cyr"/>
        <charset val="204"/>
      </rPr>
      <t/>
    </r>
  </si>
  <si>
    <r>
      <t>12 Портов</t>
    </r>
    <r>
      <rPr>
        <sz val="8"/>
        <rFont val="Arial"/>
        <family val="2"/>
        <charset val="204"/>
      </rPr>
      <t xml:space="preserve"> Network/PoE RJ45; Стандарт: IEEE 802.3af / IEEE 802.3at; Скорость передачи данных: 10/100Mbps; PoE Мощность: DC 48V 400W / </t>
    </r>
    <r>
      <rPr>
        <b/>
        <sz val="8"/>
        <rFont val="Arial"/>
        <family val="2"/>
        <charset val="204"/>
      </rPr>
      <t>32W/Порт</t>
    </r>
    <r>
      <rPr>
        <sz val="8"/>
        <rFont val="Arial"/>
        <family val="2"/>
        <charset val="204"/>
      </rPr>
      <t>; Эффективное расстояние: 100м; Питание: AC 90V~260V 47-63Hz 7.6A; Температура: -20°C...+50°C; Вес: 3.4кг; Размер: 436×210×44м</t>
    </r>
  </si>
  <si>
    <r>
      <t xml:space="preserve">4 Порта Network/PoE RJ45; Стандарт: IEEE 802.3af / IEEE 802.3at; Скорость передачи данных: 10/100Mbps; PoE Мощность: DC 48V 150W / </t>
    </r>
    <r>
      <rPr>
        <b/>
        <sz val="8"/>
        <rFont val="Arial"/>
        <family val="2"/>
        <charset val="204"/>
      </rPr>
      <t>36W/Порт</t>
    </r>
    <r>
      <rPr>
        <sz val="8"/>
        <rFont val="Arial"/>
        <family val="2"/>
        <charset val="204"/>
      </rPr>
      <t>; Эффективное расстояние: 100м; Питание: AC 90V~260V 47-53Hz 2,5A; Температура: -20°C...+50°C; Вес: 1.4кг; Размер: 225×180×44мм</t>
    </r>
  </si>
  <si>
    <r>
      <t xml:space="preserve">1 Порт Network/PoE RJ45; Стандарт: IEEE 802.3af / IEEE 802.3at; Скорость передачи данных: 10/100Mbps; PoE Мощность: DC 48V 37.5W / </t>
    </r>
    <r>
      <rPr>
        <b/>
        <sz val="8"/>
        <rFont val="Arial"/>
        <family val="2"/>
        <charset val="204"/>
      </rPr>
      <t>36W/Порт</t>
    </r>
    <r>
      <rPr>
        <sz val="8"/>
        <rFont val="Arial"/>
        <family val="2"/>
        <charset val="204"/>
      </rPr>
      <t>; Эффективное расстояние: 100м; Питание: AC 180V~260V 47-53Hz 0,63A; Температура: -20°C...+60°C; Вес: 0.15кг; Размер: 134×56×33мм</t>
    </r>
  </si>
  <si>
    <t>LC036</t>
  </si>
  <si>
    <t>LC040</t>
  </si>
  <si>
    <t>LC060</t>
  </si>
  <si>
    <t>AF06</t>
  </si>
  <si>
    <t>AF08</t>
  </si>
  <si>
    <t>AF025</t>
  </si>
  <si>
    <t>AB28 / AB29</t>
  </si>
  <si>
    <t>LM028</t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</si>
  <si>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 xml:space="preserve">2,1mm </t>
    </r>
    <r>
      <rPr>
        <sz val="8"/>
        <rFont val="Arial"/>
        <family val="2"/>
        <charset val="204"/>
      </rPr>
      <t>F2,0 1/3" угол обзора 160°</t>
    </r>
    <r>
      <rPr>
        <sz val="8"/>
        <rFont val="Arial"/>
        <family val="2"/>
        <charset val="204"/>
      </rPr>
      <t xml:space="preserve"> (эффект - рыбий глаз)</t>
    </r>
  </si>
  <si>
    <t>TH520</t>
  </si>
  <si>
    <r>
      <t>1/3" Sony Super HAD CCD Generation-II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Цветная 540ТВЛ / Черно-Белая 600ТВЛ; Мин. освещ. 0.1Люкс; функция День/Ночь; Объектив: Зум 230X 23X Оптический / 10X Цифровой, f=3.3-88.4мм.</t>
    </r>
    <r>
      <rPr>
        <sz val="8"/>
        <rFont val="Arial Cyr"/>
        <family val="2"/>
        <charset val="204"/>
      </rPr>
      <t>; Вращение: 360°Гор. / 90°Верт. (180°авто переворот) Макс.300°/сек.; 200 контрольных точек / 4 пути / 32 маски / 8 зон; Подавление видео-шумов; Мульти-протокольная поддержка; AGC / BLC / AWB / OSD; питание: DC12V ~ AC24V; Автоматический климат и термо. контроль / нагреватель / охладитель; Класс защиты: IP65</t>
    </r>
  </si>
  <si>
    <r>
      <t xml:space="preserve">фикс. диафрагма / фикс. фокусное расстояние  </t>
    </r>
    <r>
      <rPr>
        <b/>
        <sz val="8"/>
        <rFont val="Arial"/>
        <family val="2"/>
        <charset val="204"/>
      </rPr>
      <t xml:space="preserve"> 2,5mm </t>
    </r>
    <r>
      <rPr>
        <sz val="8"/>
        <rFont val="Arial"/>
        <family val="2"/>
        <charset val="204"/>
      </rPr>
      <t>F2,0 1/3" угол обзора 130°</t>
    </r>
  </si>
  <si>
    <r>
      <t xml:space="preserve">фикс. диафрагма / фикс. фокусное расстояние  </t>
    </r>
    <r>
      <rPr>
        <b/>
        <sz val="8"/>
        <rFont val="Arial"/>
        <family val="2"/>
        <charset val="204"/>
      </rPr>
      <t xml:space="preserve"> 2,8mm</t>
    </r>
    <r>
      <rPr>
        <sz val="8"/>
        <rFont val="Arial"/>
        <family val="2"/>
        <charset val="204"/>
      </rPr>
      <t xml:space="preserve"> F2,0 1/3" угол обзора 120°</t>
    </r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</si>
  <si>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 xml:space="preserve">3,6mm </t>
    </r>
    <r>
      <rPr>
        <sz val="8"/>
        <rFont val="Arial"/>
        <family val="2"/>
        <charset val="204"/>
      </rPr>
      <t>F2,0 1/3" угол обзора 102°</t>
    </r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</si>
  <si>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 xml:space="preserve">6,0mm </t>
    </r>
    <r>
      <rPr>
        <sz val="8"/>
        <rFont val="Arial"/>
        <family val="2"/>
        <charset val="204"/>
      </rPr>
      <t>F2,0 1/3" угол обзора 62°</t>
    </r>
  </si>
  <si>
    <t>Umbrella   DC 12-24V 500mA; зарядка радиостанции от ТС; для радиостанций Umbrella A100 / A300</t>
  </si>
  <si>
    <t>VC018 / VC012</t>
  </si>
  <si>
    <r>
      <t>Номинальное напряжение: 2V; Емкость: 600Ah; Тип: Гелевые</t>
    </r>
    <r>
      <rPr>
        <sz val="8"/>
        <rFont val="Arial Cyr"/>
        <charset val="204"/>
      </rPr>
      <t>; Описание: необслуживаемые герметизированные аккумуляторы с высокой степенью защиты, устойчивость к глубоким разрядам; Срок службы: Увеличенный до 12 лет; Температура: -15°C…+40°C; Размер: 532х206х216мм; Вес: 59кг. (</t>
    </r>
    <r>
      <rPr>
        <b/>
        <sz val="8"/>
        <rFont val="Arial Cyr"/>
        <charset val="204"/>
      </rPr>
      <t>Специально созданные для построения систем Гарантированного энергоснабжения на базе Альтернативных источников питания, с высокими показателями для Индустриальных объектов с тяжёлыми условиями эксплуатации</t>
    </r>
    <r>
      <rPr>
        <sz val="8"/>
        <rFont val="Arial Cyr"/>
        <charset val="204"/>
      </rPr>
      <t>)</t>
    </r>
  </si>
  <si>
    <t>P1000-12</t>
  </si>
  <si>
    <r>
      <t>Мощность: длительная 4000W (6400KVA)</t>
    </r>
    <r>
      <rPr>
        <sz val="8"/>
        <rFont val="Arial Cyr"/>
        <charset val="204"/>
      </rPr>
      <t xml:space="preserve">; Напряжение на входе: DC 270V; Напряжение на выходе: 220V; Поддержка аккумулятора: 24V 500Ah; </t>
    </r>
    <r>
      <rPr>
        <b/>
        <sz val="8"/>
        <rFont val="Arial Cyr"/>
        <charset val="204"/>
      </rPr>
      <t>Форрма напряжения: Чистая синусоида</t>
    </r>
    <r>
      <rPr>
        <sz val="8"/>
        <rFont val="Arial Cyr"/>
        <charset val="204"/>
      </rPr>
      <t xml:space="preserve">; Управление: LCD экран + Digital DSP процессор + </t>
    </r>
    <r>
      <rPr>
        <b/>
        <sz val="8"/>
        <rFont val="Arial Cyr"/>
        <charset val="204"/>
      </rPr>
      <t>Отслеживание максимальной мощности PV + On-Grid MPPT контроллер</t>
    </r>
    <r>
      <rPr>
        <sz val="8"/>
        <rFont val="Arial Cyr"/>
        <charset val="204"/>
      </rPr>
      <t>; Зарядка аккумулятора: встроенная 70А; Защита: Высокое напряжение / Низкое напряжение / Скачек напржения / Короткое замыкание / Высокая температура / Низкое/Высокое напряжение аккумуляторной батареи / Мониторинг состояния аккумулятора; Температура: 0°C…+40°C; Размер: 413х440х182мм; Вес: 45кг.</t>
    </r>
  </si>
  <si>
    <t xml:space="preserve">CPU Intel 1.6G; RAM 1Gb; HDD 160Gb; Интерфейс: 2xPS2 / 1xParallel / 4xUSB / 1xLAN / 1xSerial / 1xIDE; Монитор: 15" Touch TFT LCD ELO5 1024x768; Дисплей клиента </t>
  </si>
  <si>
    <t>Лицензия на модуль по Определению оставленных либо забытых предметов для 1 (одной) IP камеры. Профессиональное решение.</t>
  </si>
  <si>
    <t>Карта интенсивности движения</t>
  </si>
  <si>
    <t>Лицензия на модуль по Тепловой карте интенсивности движения для 1 (одной) IP камеры. Профессиональное решение.</t>
  </si>
  <si>
    <r>
      <t>KENWEI Modern   7" LCD цветной; подключение: 2x домофон / 2x выз. панель / 1x доп. камера</t>
    </r>
    <r>
      <rPr>
        <sz val="8"/>
        <rFont val="Arial Cyr"/>
        <charset val="204"/>
      </rPr>
      <t>; функция Интерком; цвет: белый / серый / серебристый; удаленное управление эл. замком; русское меню (вызывная панель в комплект не входит)</t>
    </r>
  </si>
  <si>
    <r>
      <t>KENWEI Fusion   7" LCD цветной; подключение: 2x домофон / 2x выз. панель / 1x доп. камера</t>
    </r>
    <r>
      <rPr>
        <sz val="8"/>
        <rFont val="Arial Cyr"/>
        <charset val="204"/>
      </rPr>
      <t>; функция Интерком; цвет: черный глянец; удаленное управление эл. замком; русское меню (вызывная панель в комплект не входит)</t>
    </r>
  </si>
  <si>
    <t>Ручной досмотровый металлодетектор; рабочая частота: 93кГц; звуковой сигнал: 2кГц; питание: 9В (крона); время авт. работы: 80часов; автомат. настройка; температура: -37...+70 C; размер: 8,3х4,13х42см.; вес: 500г.</t>
  </si>
  <si>
    <t>контроль и управления процессами гостининечного бизнеса. Автоматизация регистрацией и учета посетителей, ведение базы данных. Все регистрации производятся посредством данного ПО. Полный учет и отчетность.</t>
  </si>
  <si>
    <r>
      <t xml:space="preserve">
</t>
    </r>
    <r>
      <rPr>
        <b/>
        <sz val="14"/>
        <rFont val="Arial Cyr"/>
        <charset val="204"/>
      </rPr>
      <t>A050</t>
    </r>
  </si>
  <si>
    <r>
      <t>16 программ. каналов</t>
    </r>
    <r>
      <rPr>
        <sz val="8"/>
        <rFont val="Arial Cyr"/>
        <charset val="204"/>
      </rPr>
      <t xml:space="preserve">; частота: </t>
    </r>
    <r>
      <rPr>
        <b/>
        <sz val="8"/>
        <rFont val="Arial Cyr"/>
        <charset val="204"/>
      </rPr>
      <t>400-480Мгц; мощность: 0.5Вт/2.0Вт переключаемая</t>
    </r>
    <r>
      <rPr>
        <sz val="8"/>
        <rFont val="Arial Cyr"/>
        <charset val="204"/>
      </rPr>
      <t>; зона покрытия</t>
    </r>
    <r>
      <rPr>
        <b/>
        <sz val="8"/>
        <rFont val="Arial Cyr"/>
        <charset val="204"/>
      </rPr>
      <t xml:space="preserve"> до 5км</t>
    </r>
    <r>
      <rPr>
        <sz val="8"/>
        <rFont val="Arial Cyr"/>
        <charset val="204"/>
      </rPr>
      <t xml:space="preserve">. (в условиях прямой видимости); оцифровка звука со шумоподавителем; Тревожная кнопка; Сканер эфира; </t>
    </r>
    <r>
      <rPr>
        <b/>
        <sz val="8"/>
        <rFont val="Arial Cyr"/>
        <charset val="204"/>
      </rPr>
      <t>Аккумулятор Li-Ion 1200mAh.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Русское меню</t>
    </r>
  </si>
  <si>
    <t>ИСТОЧНИКИ ГАРАТНИТОВАННОГО ЭЛЕКТРОПИТАНИЯ / ИНВЕРТОРЫ</t>
  </si>
  <si>
    <r>
      <t xml:space="preserve">
16 канальный </t>
    </r>
    <r>
      <rPr>
        <sz val="8"/>
        <rFont val="Arial"/>
        <family val="2"/>
        <charset val="204"/>
      </rPr>
      <t>Видеорегистратор HD-TVI</t>
    </r>
  </si>
  <si>
    <r>
      <t xml:space="preserve">
8 канальный</t>
    </r>
    <r>
      <rPr>
        <sz val="8"/>
        <rFont val="Arial"/>
        <family val="2"/>
        <charset val="204"/>
      </rPr>
      <t xml:space="preserve"> Видеорегистратор HD-TVI</t>
    </r>
  </si>
  <si>
    <r>
      <t xml:space="preserve">Видео: 4кан. / Аудио: 1кан. / Датчик: 1кан.; Разрешение: HD 1280x720@100fps / FullHD 1920×1080@50fps; Компрессия: H.264; </t>
    </r>
    <r>
      <rPr>
        <sz val="8"/>
        <rFont val="Arial"/>
        <family val="2"/>
        <charset val="204"/>
      </rPr>
      <t xml:space="preserve">Носители: 1×HDD SATA 4Tb; </t>
    </r>
    <r>
      <rPr>
        <b/>
        <sz val="8"/>
        <rFont val="Arial"/>
        <family val="2"/>
        <charset val="204"/>
      </rPr>
      <t>1×HDMI FullHD 1920×1080; 1×VGA FullHD 1920×1080;</t>
    </r>
    <r>
      <rPr>
        <sz val="8"/>
        <rFont val="Arial"/>
        <family val="2"/>
        <charset val="204"/>
      </rPr>
      <t xml:space="preserve"> 2×USB; 1×RS485; Сеть: Ethernet 10/100M, TCP/IP, DDNS; Запись по движению; Видеонаблюдение на базе мобильных устройств; Управление PTZ камерами; Пульт ДУ; Навигация мышкой; </t>
    </r>
    <r>
      <rPr>
        <b/>
        <sz val="8"/>
        <rFont val="Arial"/>
        <family val="2"/>
        <charset val="204"/>
      </rPr>
      <t>Просмотр 4кан. одновременно;</t>
    </r>
    <r>
      <rPr>
        <sz val="8"/>
        <rFont val="Arial"/>
        <family val="2"/>
        <charset val="204"/>
      </rPr>
      <t xml:space="preserve"> Русское меню; Питание: DC 12V 1,25A; (HDD нет в комплекте)</t>
    </r>
  </si>
  <si>
    <r>
      <t xml:space="preserve">Видео: 8кан. / Аудио: 1кан. / Датчик: 1кан.; Разрешение: HD 1280x720@200fps / FullHD 1920×1080@100fps; Компрессия: H.264; </t>
    </r>
    <r>
      <rPr>
        <sz val="8"/>
        <rFont val="Arial"/>
        <family val="2"/>
        <charset val="204"/>
      </rPr>
      <t xml:space="preserve">Носители: 1×HDD SATA 4Tb; </t>
    </r>
    <r>
      <rPr>
        <b/>
        <sz val="8"/>
        <rFont val="Arial"/>
        <family val="2"/>
        <charset val="204"/>
      </rPr>
      <t>1×HDMI FullHD 1920×1080; 1×VGA FullHD 1920×1080;</t>
    </r>
    <r>
      <rPr>
        <sz val="8"/>
        <rFont val="Arial"/>
        <family val="2"/>
        <charset val="204"/>
      </rPr>
      <t xml:space="preserve"> 2×USB; 1×RS485; Сеть: Ethernet 10/100M, TCP/IP, DDNS; Запись по движению; Видеонаблюдение на базе мобильных устройств; Управление PTZ камерами; Пульт ДУ; Навигация мышкой; </t>
    </r>
    <r>
      <rPr>
        <b/>
        <sz val="8"/>
        <rFont val="Arial"/>
        <family val="2"/>
        <charset val="204"/>
      </rPr>
      <t>Просмотр 8кан. одновременно;</t>
    </r>
    <r>
      <rPr>
        <sz val="8"/>
        <rFont val="Arial"/>
        <family val="2"/>
        <charset val="204"/>
      </rPr>
      <t xml:space="preserve"> Русское меню; Питание: DC 12V 1,7A; (HDD нет в комплекте)</t>
    </r>
  </si>
  <si>
    <r>
      <t xml:space="preserve">Видео: 16кан. / Аудио: 1кан. / Датчик: 1кан.; Разрешение: HD 1280x720@400fps / FullHD 1920×1080@200fps; Компрессия: H.264; </t>
    </r>
    <r>
      <rPr>
        <sz val="8"/>
        <rFont val="Arial"/>
        <family val="2"/>
        <charset val="204"/>
      </rPr>
      <t xml:space="preserve">Носители: 2×HDD SATA 4Tb; </t>
    </r>
    <r>
      <rPr>
        <b/>
        <sz val="8"/>
        <rFont val="Arial"/>
        <family val="2"/>
        <charset val="204"/>
      </rPr>
      <t>1×HDMI FullHD 1920×1080; 1×VGA FullHD 1920×1080;</t>
    </r>
    <r>
      <rPr>
        <sz val="8"/>
        <rFont val="Arial"/>
        <family val="2"/>
        <charset val="204"/>
      </rPr>
      <t xml:space="preserve"> 2×USB; 1×RS485; Сеть: Ethernet 10/100/1000M, TCP/IP, DDNS; Запись по движению; Видеонаблюдение на базе мобильных устройств; Управление PTZ камерами; Пульт ДУ; Навигация мышкой; </t>
    </r>
    <r>
      <rPr>
        <b/>
        <sz val="8"/>
        <rFont val="Arial"/>
        <family val="2"/>
        <charset val="204"/>
      </rPr>
      <t>Просмотр 16кан. одновременно;</t>
    </r>
    <r>
      <rPr>
        <sz val="8"/>
        <rFont val="Arial"/>
        <family val="2"/>
        <charset val="204"/>
      </rPr>
      <t xml:space="preserve"> Русское меню; Питание: DC 12V 1,8A; (HDD нет в комплекте)</t>
    </r>
  </si>
  <si>
    <t xml:space="preserve">
HS308</t>
  </si>
  <si>
    <t xml:space="preserve">
HS216</t>
  </si>
  <si>
    <r>
      <t xml:space="preserve">Видео: 8кан. / Аудио: 4кан. / Датчик: 8кан.; Разрешение: FullHD 1920×1080@200fps; Компрессия: H.264; </t>
    </r>
    <r>
      <rPr>
        <sz val="8"/>
        <rFont val="Arial"/>
        <family val="2"/>
        <charset val="204"/>
      </rPr>
      <t xml:space="preserve">Носители: 2×HDD SATA 4Tb; </t>
    </r>
    <r>
      <rPr>
        <b/>
        <sz val="8"/>
        <rFont val="Arial"/>
        <family val="2"/>
        <charset val="204"/>
      </rPr>
      <t>1×HDMI FullHD 1920×1080; 1×VGA FullHD 1920×1080;</t>
    </r>
    <r>
      <rPr>
        <sz val="8"/>
        <rFont val="Arial"/>
        <family val="2"/>
        <charset val="204"/>
      </rPr>
      <t xml:space="preserve"> 2×USB; 1×RS485; Сеть: Ethernet 10/100/1000M, TCP/IP, DDNS; Запись по движению; Видеонаблюдение на базе мобильных устройств; Управление PTZ камерами; Пульт ДУ; Навигация мышкой; </t>
    </r>
    <r>
      <rPr>
        <b/>
        <sz val="8"/>
        <rFont val="Arial"/>
        <family val="2"/>
        <charset val="204"/>
      </rPr>
      <t>Просмотр 8кан. одновременно;</t>
    </r>
    <r>
      <rPr>
        <sz val="8"/>
        <rFont val="Arial"/>
        <family val="2"/>
        <charset val="204"/>
      </rPr>
      <t xml:space="preserve"> Русское меню; Питание: DC 12V 1,7A; (HDD нет в комплекте)</t>
    </r>
  </si>
  <si>
    <r>
      <t xml:space="preserve">Автономная сигнализация с уведомлением по GSM каналам связи; </t>
    </r>
    <r>
      <rPr>
        <sz val="8"/>
        <rFont val="Arial Cyr"/>
        <charset val="204"/>
      </rPr>
      <t xml:space="preserve">Уведомление: Магнитоконтактный датчик; Автодозвон и SMS; Управление: магнитный брелок + мобильный телефон; Питание: Батарея CR123A 3V (до 12 месяцев автономной работы); Температура: -10...+50°C; Размер: 109х32х28мм; </t>
    </r>
    <r>
      <rPr>
        <b/>
        <sz val="8"/>
        <rFont val="Arial Cyr"/>
        <charset val="204"/>
      </rPr>
      <t>Комплектация: Магнитоконтактный Датчик СМК (открытия двери/окна) со встроенным GSM модулем x1, Магнитный Брелок x1</t>
    </r>
  </si>
  <si>
    <t>2шт</t>
  </si>
  <si>
    <r>
      <t>Мощность: длительная 1000W / пиковая 2000W (10сек.);</t>
    </r>
    <r>
      <rPr>
        <sz val="8"/>
        <rFont val="Arial Cyr"/>
        <charset val="204"/>
      </rPr>
      <t xml:space="preserve"> Фактор: 200%; Напряжение на входе: DC 12V; Напряжение на выходе: 220V; </t>
    </r>
    <r>
      <rPr>
        <b/>
        <sz val="8"/>
        <rFont val="Arial Cyr"/>
        <charset val="204"/>
      </rPr>
      <t xml:space="preserve">Форрма напряжения: Чистая синусоида; </t>
    </r>
    <r>
      <rPr>
        <sz val="8"/>
        <rFont val="Arial Cyr"/>
        <charset val="204"/>
      </rPr>
      <t>Управление: автоматическое, CPU процессор; Защита: Выcокое напряжение / Низкое напряжение / Скачек напржения / Короткое замыкание / Высокая температура / Утечка напряжения; Евро-вилка; Температура: -20°C…+50°C; Размер: 293х150х98мм; Вес: 3,1кг.</t>
    </r>
  </si>
  <si>
    <t>КОМПЛЕКТЫ АВТОНОМНОГО ЭНЕРГОСНАБЖЕНИЯ</t>
  </si>
  <si>
    <t>СОЛНЕЧНЫЕ ЭЛЕМЕНТЫ / ВЕТРЯКИ / ГЕНЕРАТОРЫ ЭЛЕКТРОЭНЕРГИИ</t>
  </si>
  <si>
    <t>Солнечные панели (элементы)</t>
  </si>
  <si>
    <t>NU-U235F1</t>
  </si>
  <si>
    <t>Мощность: 235W; Тип: Монокристалические элементы; Срок службы (гарантия от производителя): 25лет; Температура: -40°C…+90°C; Размер: 994x1640x46мм; Вес: 20кг.</t>
  </si>
  <si>
    <t>USB ключ защиты</t>
  </si>
  <si>
    <r>
      <t>Средство криптографической защиты</t>
    </r>
    <r>
      <rPr>
        <sz val="8"/>
        <rFont val="Arial"/>
        <family val="2"/>
        <charset val="204"/>
      </rPr>
      <t>; Принцип действия: Аппаратно-программный ключ, обеспечивающий безопасность передаваемой и получаемой информации по методу шифрования AES128, а так же защищает от подделки при помощи электронной цифровой подписи ECC160</t>
    </r>
  </si>
  <si>
    <t>HASP HL Pro</t>
  </si>
  <si>
    <t>TP500</t>
  </si>
  <si>
    <r>
      <t>Сигнальный коннектор для Витой пары RJ45 со встроенными гнездами с обоих сторон; Тип: 8P8C; Категория: 5E; Электрические допуски: AC 250V 2A (макс.); Матриал: Ударопрочный ABS пластик</t>
    </r>
    <r>
      <rPr>
        <b/>
        <sz val="8"/>
        <rFont val="Arial Cyr"/>
        <charset val="204"/>
      </rPr>
      <t>; Герметичный разъем; Класс защиты: IP68</t>
    </r>
  </si>
  <si>
    <r>
      <t>Сигнальный коннектор для Витой пары RJ45 со встроенными гнездами с обоих сторон и фиксацией в отверстии через плоскость; Тип: 8P8C; Категория: 5E; Электрические допуски: AC 250V 2A (макс.); Матриал: Ударопрочный ABS пластик</t>
    </r>
    <r>
      <rPr>
        <b/>
        <sz val="8"/>
        <rFont val="Arial Cyr"/>
        <charset val="204"/>
      </rPr>
      <t>; Герметичный разъем; Класс защиты: IP68</t>
    </r>
  </si>
  <si>
    <r>
      <t>Мощность: длительная 2000W / максимальная 2200W</t>
    </r>
    <r>
      <rPr>
        <sz val="8"/>
        <rFont val="Arial Cyr"/>
        <charset val="204"/>
      </rPr>
      <t xml:space="preserve">; Напряжение на входе: DC 450V; Напряжение на выходе: 220V; </t>
    </r>
    <r>
      <rPr>
        <b/>
        <sz val="8"/>
        <rFont val="Arial Cyr"/>
        <charset val="204"/>
      </rPr>
      <t>Форрма напряжения: Чистая синусоида</t>
    </r>
    <r>
      <rPr>
        <sz val="8"/>
        <rFont val="Arial Cyr"/>
        <charset val="204"/>
      </rPr>
      <t xml:space="preserve">; Управление: LCD экран + авто. Digital DSP процессор + </t>
    </r>
    <r>
      <rPr>
        <b/>
        <sz val="8"/>
        <rFont val="Arial Cyr"/>
        <charset val="204"/>
      </rPr>
      <t>Отслеживание максимальной мощности PV + On-Grid MPPT контроллер</t>
    </r>
    <r>
      <rPr>
        <sz val="8"/>
        <rFont val="Arial Cyr"/>
        <charset val="204"/>
      </rPr>
      <t>; Защита: Высокое напряжение / Низкое напряжение / Скачек напржения / Короткое замыкание / Заземление / Мониторинг состояния солнечных батарей / Полярность контактов +/- / Утечка напряжения; Температура: -25°C…+60°C; Размер: 362х329х132мм; Вес: 11,7кг.</t>
    </r>
  </si>
  <si>
    <r>
      <t>COMMAX</t>
    </r>
    <r>
      <rPr>
        <sz val="8"/>
        <rFont val="Arial Cyr"/>
        <charset val="204"/>
      </rPr>
      <t xml:space="preserve">   </t>
    </r>
    <r>
      <rPr>
        <b/>
        <sz val="8"/>
        <rFont val="Arial Cyr"/>
        <charset val="204"/>
      </rPr>
      <t>4" CRT черно/белый</t>
    </r>
    <r>
      <rPr>
        <sz val="8"/>
        <rFont val="Arial Cyr"/>
        <charset val="204"/>
      </rPr>
      <t xml:space="preserve">; удаленное управление эл. мех. замком; возможность подключения </t>
    </r>
    <r>
      <rPr>
        <b/>
        <sz val="8"/>
        <rFont val="Arial Cyr"/>
        <charset val="204"/>
      </rPr>
      <t>блока памяти</t>
    </r>
    <r>
      <rPr>
        <sz val="8"/>
        <rFont val="Arial Cyr"/>
        <charset val="204"/>
      </rPr>
      <t xml:space="preserve">  (вызывная панель в комплект не входит)</t>
    </r>
  </si>
  <si>
    <t>MX-5500 (Китай)</t>
  </si>
  <si>
    <t>GA-9X (Китай)</t>
  </si>
  <si>
    <t>503XL (Япония)</t>
  </si>
  <si>
    <t>Pins-100 (Китай)</t>
  </si>
  <si>
    <t>TP-65 (Япония)</t>
  </si>
  <si>
    <t>SCR100</t>
  </si>
  <si>
    <t>SB200</t>
  </si>
  <si>
    <r>
      <t xml:space="preserve">Автономная сигнализация с уведомлением по GSM каналам связи; </t>
    </r>
    <r>
      <rPr>
        <sz val="8"/>
        <rFont val="Arial Cyr"/>
        <charset val="204"/>
      </rPr>
      <t xml:space="preserve">Уведомление: встроенный датчик движения; Автодозвон и SMS; Управление: пульт дистанционного упарвления; Возможность активации беспроводной сирены (опция, в комплект не входит); Встроенный аккумулятор до 20 часов автономной работы; Питание: Батарея CR123A 3V (до 6 месяцев автономной работы); Температура: -10...+50°C; Размер: 90х57х46мм; </t>
    </r>
    <r>
      <rPr>
        <b/>
        <sz val="8"/>
        <rFont val="Arial Cyr"/>
        <charset val="204"/>
      </rPr>
      <t>Комплектация: Датчик Движения со встроенным GSM модулем x1, Брелок ДУ x1, Беспроводная сирена Призма-С (опция, в комплект не входит)</t>
    </r>
  </si>
  <si>
    <r>
      <t>Express-GSM</t>
    </r>
    <r>
      <rPr>
        <b/>
        <sz val="12"/>
        <rFont val="Arial Cyr"/>
        <charset val="204"/>
      </rPr>
      <t xml:space="preserve">
Вер.2</t>
    </r>
  </si>
  <si>
    <t>NPC25</t>
  </si>
  <si>
    <t>NPC26</t>
  </si>
  <si>
    <t>500Гб</t>
  </si>
  <si>
    <t>1000Гб</t>
  </si>
  <si>
    <r>
      <t>KENWEI Fusion   7" LCD цветной; память 32 изображения; подключение: 2x домофон / 2x выз. панель / 1x доп. камера</t>
    </r>
    <r>
      <rPr>
        <sz val="8"/>
        <rFont val="Arial Cyr"/>
        <charset val="204"/>
      </rPr>
      <t>; функция Интерком; цвет: черный глянец; удаленное управление эл. замком; русское меню (вызывная панель в комплект не входит)</t>
    </r>
  </si>
  <si>
    <t>DPV4HP</t>
  </si>
  <si>
    <t xml:space="preserve">DRC4BG </t>
  </si>
  <si>
    <t>FullHD + GPS + Датчик удара
Автомобильная Камера</t>
  </si>
  <si>
    <t>КОННЕКТОР С ЗАЩИТОЙ ПО ПИТАНИЮ</t>
  </si>
  <si>
    <r>
      <t>2.0 Мегапиксельная цветная; разрешение: FullHD 1920×1080@30кадр.сек. / 1.0 Люкс;</t>
    </r>
    <r>
      <rPr>
        <sz val="8"/>
        <color indexed="8"/>
        <rFont val="Arial Cyr"/>
        <charset val="204"/>
      </rPr>
      <t xml:space="preserve"> </t>
    </r>
    <r>
      <rPr>
        <b/>
        <sz val="8"/>
        <color indexed="8"/>
        <rFont val="Arial Cyr"/>
        <charset val="204"/>
      </rPr>
      <t>функция День/Ночь с процессорной коррекцией;</t>
    </r>
    <r>
      <rPr>
        <sz val="8"/>
        <color indexed="8"/>
        <rFont val="Arial Cyr"/>
        <charset val="204"/>
      </rPr>
      <t xml:space="preserve"> </t>
    </r>
    <r>
      <rPr>
        <b/>
        <sz val="8"/>
        <color indexed="8"/>
        <rFont val="Arial Cyr"/>
        <charset val="204"/>
      </rPr>
      <t>объектив 100X Зум с Автофокусом 10X Оптический / 10X Цифровой f5.95mm~59.5mm / F2.0, угол обзора 6.1°~53.5°</t>
    </r>
    <r>
      <rPr>
        <sz val="8"/>
        <color indexed="8"/>
        <rFont val="Arial Cyr"/>
        <charset val="204"/>
      </rPr>
      <t>;</t>
    </r>
    <r>
      <rPr>
        <b/>
        <sz val="8"/>
        <color indexed="8"/>
        <rFont val="Arial Cyr"/>
        <charset val="204"/>
      </rPr>
      <t xml:space="preserve"> компрессия: H.264/MJPEG; </t>
    </r>
    <r>
      <rPr>
        <sz val="8"/>
        <color indexed="8"/>
        <rFont val="Arial Cyr"/>
        <charset val="204"/>
      </rPr>
      <t>интерфейс: TCP/IP, LAN 10/100Base-T;</t>
    </r>
    <r>
      <rPr>
        <b/>
        <sz val="8"/>
        <color indexed="8"/>
        <rFont val="Arial Cyr"/>
        <charset val="204"/>
      </rPr>
      <t xml:space="preserve"> ИК подсветка сверхмощные светодиоды до 60м.; AdvancedSmartLigh - улучшенный контроль освещения;; Smart Zoom - интеллектуальное цифровое приблежение/удаление; Motion detection - функция контроля движения; RTC часы; поддержка протоколов ONVIF; питание по локальной сети 802.3af PoE; </t>
    </r>
    <r>
      <rPr>
        <sz val="8"/>
        <color indexed="8"/>
        <rFont val="Arial Cyr"/>
        <charset val="204"/>
      </rPr>
      <t>видео на мобильном iPad, iPhone, Android; ПО в комплекте; питание: DC 12V / 1.0A</t>
    </r>
  </si>
  <si>
    <t>AVH0401</t>
  </si>
  <si>
    <t>БЕСПРОВОДНЫЕ ИЗВЕЩАТЕЛИ ОПС</t>
  </si>
  <si>
    <t>ПРОВОДНЫЕ ИЗВЕЩАТЕЛИ ОПС</t>
  </si>
  <si>
    <r>
      <t xml:space="preserve">Автономная панель с локальным оповещением; </t>
    </r>
    <r>
      <rPr>
        <b/>
        <sz val="8"/>
        <rFont val="Arial Cyr"/>
        <charset val="204"/>
      </rPr>
      <t>24 провод. шлейфа; Возможность интеграции с Беспроводными Датчиками Umbrella через Конвертор AS763</t>
    </r>
    <r>
      <rPr>
        <sz val="8"/>
        <rFont val="Arial Cyr"/>
        <charset val="204"/>
      </rPr>
      <t>; Номинальном сопротивлении шлейфа: 15-19V; Оповещение: Сирена / Доп. устройства связи; Органы управления и уведомления: Touch Memory / Функциональные кнопки / LED индикация; Управляемое реле, для активации: доп. сирены / пожаротушение / эл. привод / эл. замок / шлагбаум / эл. устройтво; Резервный источник питания: Аккумуляторная батарея 12V 7A (опция); Питание: DC 12V 270mA; Температура: -30°C...+50°C; Размер: 325х260х90мм.</t>
    </r>
  </si>
  <si>
    <t>YH-30S (Тайвань)</t>
  </si>
  <si>
    <t>YH-30X (Тайвань)</t>
  </si>
  <si>
    <t>Применение: для крепления ценников, ярлыков, лейблов и т.д. на изделия из ткани, одежде, обуви, спальному белью, игрушкам и т.д. Тип: S - для тонких тканей; игла: длина 15мм, Ø1.4мм</t>
  </si>
  <si>
    <r>
      <t>KENWEI</t>
    </r>
    <r>
      <rPr>
        <sz val="8"/>
        <rFont val="Arial Cyr"/>
        <family val="2"/>
        <charset val="204"/>
      </rPr>
      <t xml:space="preserve">   </t>
    </r>
    <r>
      <rPr>
        <b/>
        <sz val="8"/>
        <rFont val="Arial Cyr"/>
        <charset val="204"/>
      </rPr>
      <t>аудио/видео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цветная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автоматическая Белая подсветка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антивандальный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особый состав металлического сплава</t>
    </r>
    <r>
      <rPr>
        <sz val="8"/>
        <rFont val="Arial Cyr"/>
        <family val="2"/>
        <charset val="204"/>
      </rPr>
      <t>; крепление для для установки под углом; питание от домофона</t>
    </r>
  </si>
  <si>
    <t>HS008</t>
  </si>
  <si>
    <t>Umbrella   Микрофон/Наушник громкой связи; для радиостанций Umbrella A100 / A300 / A400</t>
  </si>
  <si>
    <t>MSC-20A</t>
  </si>
  <si>
    <t>MSC-20B</t>
  </si>
  <si>
    <t>материал: кожа + текстиль, встроенная клипса и крепление для ремешка; черный цвет; для радиостанций Umbrella A100 / A400</t>
  </si>
  <si>
    <t>материал: кожа + текстиль, встроенная клипса и крепление для ремешка; черный цвет; для радиостанций Umbrella A300</t>
  </si>
  <si>
    <t>EL150</t>
  </si>
  <si>
    <t>импульсный AC 220V 50Hz / DC 12V 500mAh; евро-вилка; для радиостанций Umbrella A300</t>
  </si>
  <si>
    <t xml:space="preserve"> PA012-500 </t>
  </si>
  <si>
    <t>PC125</t>
  </si>
  <si>
    <t xml:space="preserve"> PA125-500 </t>
  </si>
  <si>
    <t>Umbrella   Импульсный с контроллером зарядки; DC 12,5V 500mA; светодиодная индикация; для радиостанций Umbrella A400</t>
  </si>
  <si>
    <t>импульсный AC 220V 50Hz / DC 12,5V 500mAh; евро-вилка; для радиостанций Umbrella A400</t>
  </si>
  <si>
    <r>
      <t>MACROSCOP ST</t>
    </r>
    <r>
      <rPr>
        <sz val="8"/>
        <rFont val="Arial Cyr"/>
        <charset val="204"/>
      </rPr>
      <t xml:space="preserve"> (система содержащая неограниченное количество камер / серверов / рабочих мест)</t>
    </r>
  </si>
  <si>
    <t xml:space="preserve">
P736</t>
  </si>
  <si>
    <r>
      <t xml:space="preserve">Импульсный источник питания систем видеонаблюдения   Входное напряжение: 180-260V 47~53Гц; </t>
    </r>
    <r>
      <rPr>
        <b/>
        <sz val="8"/>
        <rFont val="Arial Cyr"/>
        <charset val="204"/>
      </rPr>
      <t>Выход: DC 12V 10.0A 120W / 9-каналов с индивидуальной защитой каждого канала;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IP30; Внутреннего использования; Температура: -20°C...+50°C; Размер: 203×163×53мм; Вес: 1.4кг</t>
    </r>
  </si>
  <si>
    <t>СИСТЕМЫ ОХРАНО-ПОЖАРНОЙ СИГНАЛИЗАЦИИ</t>
  </si>
  <si>
    <t>4 канальная плата видеорегистрации</t>
  </si>
  <si>
    <t>Детекция: НР контакт; Тампер; Противоударный корпус; 2xБеспроводных брелока 433MHz в Комплете; Оповещение: Визуальный стробоскоп + Акустическая сирена 110Дб; Питание: Автономная батарея DC 12V 12mA (режим ожидания) 300mA (режим работы); Внутреннего/Наружного применения; Размер: 300×190×63мм; Температура: -10...+50°C</t>
  </si>
  <si>
    <r>
      <t>1.3 Мегапиксельная цветная; разрешение: SXGA 1280×1024@30кадр.сек. / 0.2 Люкс;</t>
    </r>
    <r>
      <rPr>
        <sz val="8"/>
        <color indexed="8"/>
        <rFont val="Arial Cyr"/>
        <charset val="204"/>
      </rPr>
      <t xml:space="preserve"> </t>
    </r>
    <r>
      <rPr>
        <b/>
        <sz val="8"/>
        <color indexed="8"/>
        <rFont val="Arial Cyr"/>
        <charset val="204"/>
      </rPr>
      <t>функция День/Ночь с процессорной коррекцией</t>
    </r>
    <r>
      <rPr>
        <sz val="8"/>
        <color indexed="8"/>
        <rFont val="Arial Cyr"/>
        <charset val="204"/>
      </rPr>
      <t>; объектив f6.0mm / F1.8, угол обзора 62°;</t>
    </r>
    <r>
      <rPr>
        <b/>
        <sz val="8"/>
        <color indexed="8"/>
        <rFont val="Arial Cyr"/>
        <charset val="204"/>
      </rPr>
      <t xml:space="preserve"> компрессия: H.264/MPEG4/MJPEG; </t>
    </r>
    <r>
      <rPr>
        <sz val="8"/>
        <color indexed="8"/>
        <rFont val="Arial Cyr"/>
        <charset val="204"/>
      </rPr>
      <t>интерфейс: TCP/IP, LAN 10/100Base-T;</t>
    </r>
    <r>
      <rPr>
        <b/>
        <sz val="8"/>
        <color indexed="8"/>
        <rFont val="Arial Cyr"/>
        <charset val="204"/>
      </rPr>
      <t xml:space="preserve"> ИК подсветка 56 светодиодов до 40м.; Smart Zoom - интеллектуальное цифровое приблежение/удаление; Face Tracking - распознование лица; Автослежение + Автоматический ZOOM; Motion detection - функция контроля движения; SmartLigh - контроль освещения; RTC часы; поддержка протоколов ONVIF; </t>
    </r>
    <r>
      <rPr>
        <sz val="8"/>
        <color indexed="8"/>
        <rFont val="Arial Cyr"/>
        <charset val="204"/>
      </rPr>
      <t>видео на мобильном iPad,  iPhone, Android; ПО + Электронные карты в комплекте; питание: DC 12V / 1.5A</t>
    </r>
  </si>
  <si>
    <r>
      <t xml:space="preserve">2.1 Мегапикс. цветная; Разрешение: FullHD 1920×1080@30кадр.сек.; Мин. освещ. 0.01 Люкс; </t>
    </r>
    <r>
      <rPr>
        <sz val="8"/>
        <rFont val="Arial Cyr"/>
        <charset val="204"/>
      </rPr>
      <t xml:space="preserve">Объектив f4.0mm, Угол обзора 75.8°; Компрессия: H.264/MJPEG; Интерфейс: TCP/IP, LAN 10/100M; Скорость передачи данных: 4.0Мбит./сек.; </t>
    </r>
    <r>
      <rPr>
        <b/>
        <sz val="8"/>
        <rFont val="Arial Cyr"/>
        <charset val="204"/>
      </rPr>
      <t xml:space="preserve">Поддержка двух потоков; ИК подсветка до 30м.; День/Ночь; ИК фильтр; Подавление видео-шумов; WDR - широкий динамический диапазон; Компенсация засветки; Запись по событию или движению в кадре; Поддержка ONVIF; Профессиональное ПО на 64 камеры в комплекте; Интеграция с CMS ПО: Macroscop/DSSL-Trassir/ITV-Intellect; Антивандальный металический корпус IK08; Класс защиты от непогоды IP66; Питание: по локальной сети 802.3af PoE </t>
    </r>
    <r>
      <rPr>
        <sz val="8"/>
        <rFont val="Arial Cyr"/>
        <charset val="204"/>
      </rPr>
      <t>/ DC +12V 0.6A;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0.5кг; Температура: -30°C...+60°C; Размер: Ø112×84мм.</t>
    </r>
  </si>
  <si>
    <t>Umbrella   Микрофон/Наушник службы безопасности; для радиостанций Umbrella A100 / A300 / A400</t>
  </si>
  <si>
    <r>
      <t xml:space="preserve">
</t>
    </r>
    <r>
      <rPr>
        <b/>
        <sz val="12"/>
        <rFont val="Arial Cyr"/>
        <charset val="204"/>
      </rPr>
      <t>PC1270</t>
    </r>
  </si>
  <si>
    <r>
      <t xml:space="preserve">Для видеокамер с подвижным креплением; внутреннего применения, настенное/потолочное крепление; материал: алюминий/пластик; длина: </t>
    </r>
    <r>
      <rPr>
        <b/>
        <sz val="8"/>
        <rFont val="Arial Cyr"/>
        <charset val="204"/>
      </rPr>
      <t>100mm.</t>
    </r>
    <r>
      <rPr>
        <sz val="8"/>
        <rFont val="Arial Cyr"/>
        <family val="2"/>
        <charset val="204"/>
      </rPr>
      <t xml:space="preserve"> Цвет: </t>
    </r>
    <r>
      <rPr>
        <b/>
        <sz val="8"/>
        <rFont val="Arial Cyr"/>
        <charset val="204"/>
      </rPr>
      <t>белый</t>
    </r>
    <r>
      <rPr>
        <sz val="8"/>
        <rFont val="Arial Cyr"/>
        <family val="2"/>
        <charset val="204"/>
      </rPr>
      <t>.</t>
    </r>
  </si>
  <si>
    <t>Извещатель контактный; Тип контактов: НР/НЗ; Способ крепления: Накладной; Внутреннего применения; Пластик; Пассивный; Размер: 105х95х45мм</t>
  </si>
  <si>
    <t>ИП101-1А-А3</t>
  </si>
  <si>
    <t>Извещатель тепловой; Тип контактов: НР; Номинальная температура срабатывания: +64°С...+76°С; Время восстановления: 2сек.; Способ крепления: Накладной; Внутреннегоо применения; Пластик; Пассивный; Размер: Ø64х32мм</t>
  </si>
  <si>
    <r>
      <t>Мощность: длительная 3000W / пиковая 6000W</t>
    </r>
    <r>
      <rPr>
        <sz val="8"/>
        <rFont val="Arial Cyr"/>
        <charset val="204"/>
      </rPr>
      <t xml:space="preserve"> (10сек.); Фактор: 200%; Напряжение на входе: DC 450V; Напряжение на выходе: 220V; </t>
    </r>
    <r>
      <rPr>
        <b/>
        <sz val="8"/>
        <rFont val="Arial Cyr"/>
        <charset val="204"/>
      </rPr>
      <t>Форрма напряжения: Чистая синусоида</t>
    </r>
    <r>
      <rPr>
        <sz val="8"/>
        <rFont val="Arial Cyr"/>
        <charset val="204"/>
      </rPr>
      <t xml:space="preserve">; Управление: LCD экран + авто. Digital DSP процессор + </t>
    </r>
    <r>
      <rPr>
        <b/>
        <sz val="8"/>
        <rFont val="Arial Cyr"/>
        <charset val="204"/>
      </rPr>
      <t>Отслеживание максимальной мощности PV + On-Grid MPPT контроллер</t>
    </r>
    <r>
      <rPr>
        <sz val="8"/>
        <rFont val="Arial Cyr"/>
        <charset val="204"/>
      </rPr>
      <t>; Защита: Высокое напряжение / Низкое напряжение / Скачек напржения / Короткое замыкание / Высокая температура / Низкое/Высокое напряжение аккумуляторной батареи / Мониторинг состояния солнечных батарей / Переполюсовка +/- / Утечка напряжения; Температура: -20°C…+60°C; Размер: 335х460х135мм; Вес: 17кг.</t>
    </r>
  </si>
  <si>
    <t>AA06</t>
  </si>
  <si>
    <t>AA08</t>
  </si>
  <si>
    <r>
      <t>1/3" Sony Super HAD CCD Generation-II;</t>
    </r>
    <r>
      <rPr>
        <sz val="8"/>
        <rFont val="Arial Cyr"/>
        <family val="2"/>
        <charset val="204"/>
      </rPr>
      <t xml:space="preserve"> </t>
    </r>
    <r>
      <rPr>
        <b/>
        <sz val="8"/>
        <rFont val="Arial Cyr"/>
        <charset val="204"/>
      </rPr>
      <t>Цветная 580ТВЛ / Черно-Белая 700ТВЛ; Мин. освещ. 0.1Люкс; Функция День/Ночь; ИК Фильтр; ICR; 2DNR Подавление шумов; WDR - Широкий Динамический Диапазон; Объектив: Зум 444X 37X Оптический / 12X Цифровой, f=3.5-129.5mm.</t>
    </r>
    <r>
      <rPr>
        <sz val="8"/>
        <rFont val="Arial Cyr"/>
        <family val="2"/>
        <charset val="204"/>
      </rPr>
      <t>; Вращение: 360°Гор. / 90°Верт. (180°авто переворот) Макс.300°/сек.; 200 контрольных точек / 4 пути / 32 маски / 8 зон; Мульти-протокольная поддержка; питание: DC12V ~ AC24V; Автоматический климат и термо. контроль / нагреватель / охладитель; Класс защиты: IP65</t>
    </r>
  </si>
  <si>
    <r>
      <t xml:space="preserve">Импульсный источник питания систем видеонаблюдения и охранно-пожарных сигнализаций   Входное напряжение: 180-260V 47~53Гц; </t>
    </r>
    <r>
      <rPr>
        <b/>
        <sz val="8"/>
        <rFont val="Arial Cyr"/>
        <charset val="204"/>
      </rPr>
      <t>Выход: DC 12V 5.0A 60W; Зарядка: DC 13.5V 1.0A;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 / Полярность аккумулятора / Глубокой разрядка аккумулятора</t>
    </r>
    <r>
      <rPr>
        <sz val="8"/>
        <rFont val="Arial Cyr"/>
        <charset val="204"/>
      </rPr>
      <t>; Корпус: Метал; Класс защиты IP30; Внутреннего использования; Температура: -20°C...+50°C; Размер: 265×195×75мм; Вес: 1.4кг</t>
    </r>
  </si>
  <si>
    <t xml:space="preserve">
PF1240</t>
  </si>
  <si>
    <t xml:space="preserve">
PF1260</t>
  </si>
  <si>
    <t xml:space="preserve">
PF12120</t>
  </si>
  <si>
    <r>
      <t>балун активный</t>
    </r>
    <r>
      <rPr>
        <b/>
        <sz val="8"/>
        <rFont val="Arial Cyr"/>
        <charset val="204"/>
      </rPr>
      <t xml:space="preserve"> ПЕРЕДАТЧИК</t>
    </r>
    <r>
      <rPr>
        <sz val="8"/>
        <rFont val="Arial Cyr"/>
        <charset val="204"/>
      </rPr>
      <t>; 1 канальный; разъемы: BNC Coaxial - Витая пара Cat5E, передача сигнала:</t>
    </r>
    <r>
      <rPr>
        <b/>
        <sz val="8"/>
        <rFont val="Arial Cyr"/>
        <charset val="204"/>
      </rPr>
      <t xml:space="preserve"> в цвете 1500м. / ч/б 2200м.</t>
    </r>
    <r>
      <rPr>
        <sz val="8"/>
        <rFont val="Arial Cyr"/>
        <charset val="204"/>
      </rPr>
      <t xml:space="preserve">; видео стандарт: PAL, SECAM, NTSC; питание: DC 12V~40V, 100mW или </t>
    </r>
    <r>
      <rPr>
        <b/>
        <sz val="8"/>
        <rFont val="Arial Cyr"/>
        <charset val="204"/>
      </rPr>
      <t>AC 9V~24V</t>
    </r>
    <r>
      <rPr>
        <sz val="8"/>
        <rFont val="Arial Cyr"/>
        <charset val="204"/>
      </rPr>
      <t>, 50Hz; температура: –40°C...+70°C; размер: 122×86×30мм.</t>
    </r>
  </si>
  <si>
    <r>
      <t>балун активный</t>
    </r>
    <r>
      <rPr>
        <b/>
        <sz val="8"/>
        <rFont val="Arial Cyr"/>
        <charset val="204"/>
      </rPr>
      <t xml:space="preserve"> ПРИЕМНИК</t>
    </r>
    <r>
      <rPr>
        <sz val="8"/>
        <rFont val="Arial Cyr"/>
        <charset val="204"/>
      </rPr>
      <t>; 1 канальный; разъемы: BNC Coaxial - Витая пара Cat5E, передача сигнала:</t>
    </r>
    <r>
      <rPr>
        <b/>
        <sz val="8"/>
        <rFont val="Arial Cyr"/>
        <charset val="204"/>
      </rPr>
      <t xml:space="preserve"> в цвете 1500м. / ч/б 2200м.</t>
    </r>
    <r>
      <rPr>
        <sz val="8"/>
        <rFont val="Arial Cyr"/>
        <charset val="204"/>
      </rPr>
      <t xml:space="preserve">; видео стандарт: PAL, SECAM, NTSC; питание: DC 12V~40V, 100mW или </t>
    </r>
    <r>
      <rPr>
        <b/>
        <sz val="8"/>
        <rFont val="Arial Cyr"/>
        <charset val="204"/>
      </rPr>
      <t>AC 9V~24V</t>
    </r>
    <r>
      <rPr>
        <sz val="8"/>
        <rFont val="Arial Cyr"/>
        <charset val="204"/>
      </rPr>
      <t>, 50Hz; температура: –40°C...+70°C; размер: 122×86×30мм.</t>
    </r>
  </si>
  <si>
    <r>
      <t>регулируемая диафрагма</t>
    </r>
    <r>
      <rPr>
        <sz val="8"/>
        <rFont val="Arial"/>
        <family val="2"/>
        <charset val="204"/>
      </rPr>
      <t xml:space="preserve"> / регулируемое фокусное расстояние Vari-Focal  </t>
    </r>
    <r>
      <rPr>
        <b/>
        <sz val="8"/>
        <rFont val="Arial"/>
        <family val="2"/>
        <charset val="204"/>
      </rPr>
      <t>2,8-12mm</t>
    </r>
    <r>
      <rPr>
        <sz val="8"/>
        <rFont val="Arial"/>
        <family val="2"/>
        <charset val="204"/>
      </rPr>
      <t xml:space="preserve"> F1,4 1/3" угол обзора 110°-28°; крепление CS</t>
    </r>
  </si>
  <si>
    <t>POS терминал</t>
  </si>
  <si>
    <t>GS-3028</t>
  </si>
  <si>
    <t>GS-3020</t>
  </si>
  <si>
    <t>ID Charm</t>
  </si>
  <si>
    <t>ID Card</t>
  </si>
  <si>
    <t>AS120</t>
  </si>
  <si>
    <r>
      <t>B102</t>
    </r>
    <r>
      <rPr>
        <sz val="10"/>
        <rFont val="Arial Cyr"/>
        <charset val="204"/>
      </rPr>
      <t/>
    </r>
  </si>
  <si>
    <t>B105</t>
  </si>
  <si>
    <t>M101</t>
  </si>
  <si>
    <t>E102</t>
  </si>
  <si>
    <r>
      <t xml:space="preserve">Импульсный источник питания систем видеонаблюдения   Входное напряжение: 90-260V 47~63Гц; </t>
    </r>
    <r>
      <rPr>
        <b/>
        <sz val="8"/>
        <rFont val="Arial Cyr"/>
        <charset val="204"/>
      </rPr>
      <t>Выход: DC 12V 3.0A 35W / 4-каналов с индивидуальной защитой каждого канала;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IP30; Внутреннего использования; Температура: -20°C...+50°C; Размер: 162×162×46мм; Вес: 0.8кг</t>
    </r>
  </si>
  <si>
    <t xml:space="preserve">
PE12200</t>
  </si>
  <si>
    <r>
      <t xml:space="preserve">Импульсный источник питания систем видеонаблюдения   Входное напряжение: 90-260V 47~63Гц; </t>
    </r>
    <r>
      <rPr>
        <b/>
        <sz val="8"/>
        <rFont val="Arial Cyr"/>
        <charset val="204"/>
      </rPr>
      <t>Выход: DC 12V 16.5A 200W / 16-каналов с индивидуальной защитой каждого канала;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IP30; Внутреннего использования; Температура: -20°C...+50°C; Размер: 305×205×55мм; Вес: 2.4кг</t>
    </r>
  </si>
  <si>
    <r>
      <t>Intel Pentium QuadCore i7-3820, 3.6 GHz (Sandy Bridge-E, 3.8)</t>
    </r>
    <r>
      <rPr>
        <sz val="8"/>
        <rFont val="Arial"/>
        <family val="2"/>
        <charset val="204"/>
      </rPr>
      <t>; GA-X79-UD3; DDR III 16386Mb (1333Mhz); HDD 500Gb HDD SATAII/III (7200rpm); NVIDIA GeForce GTX 630 4092MB HDMI; DVD-RW 24x LG SATA; Блок питания HuntKey HK700-52PP 700W; Кейс + Клавиатура + Мышь + Коврик</t>
    </r>
  </si>
  <si>
    <t>Комплект №2</t>
  </si>
  <si>
    <t>Комплект №3</t>
  </si>
  <si>
    <t>Комплект №4</t>
  </si>
  <si>
    <t>антенна</t>
  </si>
  <si>
    <t>BC006 / BC014</t>
  </si>
  <si>
    <t>Umbrella   Радиочастотная; диапазон 400-480Мгц</t>
  </si>
  <si>
    <t>аксессуар</t>
  </si>
  <si>
    <r>
      <t xml:space="preserve">Автономная панель с локальным оповещением; </t>
    </r>
    <r>
      <rPr>
        <b/>
        <sz val="8"/>
        <rFont val="Arial Cyr"/>
        <charset val="204"/>
      </rPr>
      <t>8 провод. шлейфов; Возможность интеграции с Беспроводными Датчиками Umbrella через Конвертор AS763</t>
    </r>
    <r>
      <rPr>
        <sz val="8"/>
        <rFont val="Arial Cyr"/>
        <charset val="204"/>
      </rPr>
      <t>; Номинальном сопротивлении шлейфа: 16-20V; Оповещение: Сирена / Доп. устройства связи; Органы управления и уведомления: Touch Memory / Функциональные кнопки / LED индикация; Управляемое реле, для активации: доп. сирены / пожаротушение / эл. привод / эл. замок / шлагбаум / эл. устройтво; Резервный источник питания: Аккумуляторная батарея 12V 7A (опция); Питание: DC 12V 90mA; Температура: -30°C...+50°C; Размер: 290х210х95мм.</t>
    </r>
  </si>
  <si>
    <r>
      <t xml:space="preserve">Автономная панель с локальным оповещением; </t>
    </r>
    <r>
      <rPr>
        <b/>
        <sz val="8"/>
        <rFont val="Arial Cyr"/>
        <charset val="204"/>
      </rPr>
      <t>16 провод. шлейфов; Возможность интеграции с Беспроводными Датчиками Umbrella через Конвертор AS763</t>
    </r>
    <r>
      <rPr>
        <sz val="8"/>
        <rFont val="Arial Cyr"/>
        <charset val="204"/>
      </rPr>
      <t>; Номинальном сопротивлении шлейфа: 15-19V; Оповещение: Сирена / Доп. устройства связи; Органы управления и уведомления: Touch Memory / Функциональные кнопки / LED индикация; Управляемое реле, для активации: доп. сирены / пожаротушение / эл. привод / эл. замок / шлагбаум / эл. устройтво; Резервный источник питания: Аккумуляторная батарея 12V 7A (опция); Питание: DC 12V 270mA; Температура: -30°C...+50°C; Размер: 325х260х90мм.</t>
    </r>
  </si>
  <si>
    <r>
      <t>KENWEI Crystal   7" LCD цветной; подключение: 2x домофон / 2x выз. панель / 1x интерфон</t>
    </r>
    <r>
      <rPr>
        <sz val="8"/>
        <rFont val="Arial Cyr"/>
        <charset val="204"/>
      </rPr>
      <t>; функция Интерком; цвет: белый; удаленное управление эл. замком; русское меню (вызывная панель в комплект не входит)</t>
    </r>
  </si>
  <si>
    <r>
      <t>KENWEI Crystal   7" LCD цветной; SD карта памяти с памятью до 200 изображений; подключение: 2x домофон / 2x выз. панель / 1x интерфон</t>
    </r>
    <r>
      <rPr>
        <sz val="8"/>
        <rFont val="Arial Cyr"/>
        <charset val="204"/>
      </rPr>
      <t>; функция Интерком; цвет: белый; удаленное управление эл. замком; русское меню (вызывная панель в комплект не входит)</t>
    </r>
  </si>
  <si>
    <t>SC103</t>
  </si>
  <si>
    <t>AS220</t>
  </si>
  <si>
    <t>BB114</t>
  </si>
  <si>
    <t>BB116</t>
  </si>
  <si>
    <t>BB225</t>
  </si>
  <si>
    <t>BB235</t>
  </si>
  <si>
    <t>PB330</t>
  </si>
  <si>
    <t>MD020</t>
  </si>
  <si>
    <t>MD100</t>
  </si>
  <si>
    <r>
      <t xml:space="preserve">
</t>
    </r>
    <r>
      <rPr>
        <b/>
        <sz val="12"/>
        <rFont val="Arial"/>
        <family val="2"/>
        <charset val="204"/>
      </rPr>
      <t>Пилот-М</t>
    </r>
    <r>
      <rPr>
        <b/>
        <sz val="10"/>
        <rFont val="Arial"/>
        <family val="2"/>
        <charset val="204"/>
      </rPr>
      <t xml:space="preserve">
(НА ЗАКАЗ)</t>
    </r>
  </si>
  <si>
    <r>
      <t>Intel Pentium DualCore G860 3,0GHz (3,4GHz с TurboBoost2.0)</t>
    </r>
    <r>
      <rPr>
        <sz val="8"/>
        <rFont val="Arial"/>
        <family val="2"/>
        <charset val="204"/>
      </rPr>
      <t>; H61H2-M1; DDR III 4096Mb (1333Mhz); HDD 500Gb HDD SATAII/III (7200rpm); NVIDIA GeForce GT220 1024MB HDMI; DVD-RW 24x LG SATA; Блок питания HuntKey CP-400HP 400W; Кейс + Клавиатура + Мышь + Коврик</t>
    </r>
  </si>
  <si>
    <t>E706</t>
  </si>
  <si>
    <r>
      <t xml:space="preserve">1.0 Мегапиксельная цветная; разрешение: </t>
    </r>
    <r>
      <rPr>
        <b/>
        <sz val="8"/>
        <color indexed="8"/>
        <rFont val="Arial Cyr"/>
        <charset val="204"/>
      </rPr>
      <t>HDTV 1280x720@30кадр.сек.</t>
    </r>
    <r>
      <rPr>
        <sz val="8"/>
        <color indexed="8"/>
        <rFont val="Arial Cyr"/>
        <charset val="204"/>
      </rPr>
      <t xml:space="preserve"> / 1.0 Люкс; объектив: f4.0mm/F1.5; угол обзора 47°; компрессия: H.264; интерфейс: TCP/IP, 10/100 Based-T; </t>
    </r>
    <r>
      <rPr>
        <b/>
        <sz val="8"/>
        <color indexed="8"/>
        <rFont val="Arial Cyr"/>
        <charset val="204"/>
      </rPr>
      <t>Встроенный микрофон; Motion detection - функция контроля движения; питание по локальной сети 802.3af PoE;</t>
    </r>
    <r>
      <rPr>
        <sz val="8"/>
        <color indexed="8"/>
        <rFont val="Arial Cyr"/>
        <charset val="204"/>
      </rPr>
      <t xml:space="preserve"> WEB ПО в комплекте; питание: DC 24V 500mW; температура: -40°C...+70°C; размер: 265×62×59мм.</t>
    </r>
  </si>
  <si>
    <t>Автономная камера; Разрешение: 5.0MP Цветная;  Видео: FullHD 1920×1080@30кадр./сек. (в реальном времени); Фото: 2592×1944; Компрессия: H.264/MOV/JPG; Объектив: 2,0mm. 170°; LCD Экран 1.5"; Встроенный стерео микрофон; Интерфейс: HDMI/MicroUSB 2.0; Носитель: MicroSD карта памяти до 32Gb; Цикличная запись; Установка даты и времени в кадре; Аккумулятор: Li-Ion 1000mAh до 1 часа записи. Набор креплений и аксессуаров в комплекте; Температура: -20°...+50°; Питание: DC 120~240V; Размер: 60×41×30мм.; Вес: 60г.</t>
  </si>
  <si>
    <t>S103</t>
  </si>
  <si>
    <t>S113</t>
  </si>
  <si>
    <r>
      <t xml:space="preserve">
AVN365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</si>
  <si>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t xml:space="preserve">
Поворотная PTZ IP камера</t>
  </si>
  <si>
    <t>NVR 401</t>
  </si>
  <si>
    <r>
      <t xml:space="preserve">фикс. диафрагма / фикс. фокусное расстояние  </t>
    </r>
    <r>
      <rPr>
        <b/>
        <sz val="8"/>
        <rFont val="Arial"/>
        <family val="2"/>
        <charset val="204"/>
      </rPr>
      <t xml:space="preserve"> 8,0mm</t>
    </r>
    <r>
      <rPr>
        <sz val="8"/>
        <rFont val="Arial"/>
        <family val="2"/>
        <charset val="204"/>
      </rPr>
      <t xml:space="preserve"> F2,0 1/3" угол обзора 58°</t>
    </r>
  </si>
  <si>
    <t>AV2812 / LFD2812</t>
  </si>
  <si>
    <t>AA2812 / LD2812</t>
  </si>
  <si>
    <r>
      <t xml:space="preserve">1/3" Sony Super HAD, Цветная; Разрешение: 480 ТВЛ; Мин. Освещение: 0.1 Люкс; </t>
    </r>
    <r>
      <rPr>
        <sz val="8"/>
        <rFont val="Arial Cyr"/>
        <charset val="204"/>
      </rPr>
      <t>Класс защиты: IP54; Питание DC12V</t>
    </r>
  </si>
  <si>
    <r>
      <t xml:space="preserve">1/3" Sony Exmor IMX138 Megapixel,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 xml:space="preserve">Разрешение: 1000 ТВЛ (1.3Мегапикс.);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 f3.6mm; ИК подсветка 23 светодиода до 20метров;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</si>
  <si>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>12V 5.0A 60W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170-264V 47~63Гц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Защита: Короткое замыкание / Перегрузка</t>
    </r>
    <r>
      <rPr>
        <sz val="8"/>
        <rFont val="Arial Cyr"/>
        <charset val="204"/>
      </rPr>
      <t xml:space="preserve">; Провод 20см.; Корпус: Алюминий; </t>
    </r>
    <r>
      <rPr>
        <b/>
        <sz val="8"/>
        <rFont val="Arial Cyr"/>
        <charset val="204"/>
      </rPr>
      <t>Класс защиты IP67</t>
    </r>
    <r>
      <rPr>
        <sz val="8"/>
        <rFont val="Arial Cyr"/>
        <charset val="204"/>
      </rPr>
      <t>; Внутреннего/Наружного использования; Температура: -30°C...+60°C; Размер: 178×70×43мм</t>
    </r>
  </si>
  <si>
    <r>
      <t>12V 8.4A 100W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170-264V 47~63Гц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Защита: Короткое замыкание / Перегрузка</t>
    </r>
    <r>
      <rPr>
        <sz val="8"/>
        <rFont val="Arial Cyr"/>
        <charset val="204"/>
      </rPr>
      <t xml:space="preserve">; Провод 20см.; Корпус: Алюминий; </t>
    </r>
    <r>
      <rPr>
        <b/>
        <sz val="8"/>
        <rFont val="Arial Cyr"/>
        <charset val="204"/>
      </rPr>
      <t>Класс защиты IP67</t>
    </r>
    <r>
      <rPr>
        <sz val="8"/>
        <rFont val="Arial Cyr"/>
        <charset val="204"/>
      </rPr>
      <t>; Внутреннего/Наружного использования; Температура: -30°C...+60°C; Размер: 220×70×43мм</t>
    </r>
  </si>
  <si>
    <r>
      <t>12V 12.5A 150W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170-264V 47~63Гц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Защита: Короткое замыкание / Перегрузка</t>
    </r>
    <r>
      <rPr>
        <sz val="8"/>
        <rFont val="Arial Cyr"/>
        <charset val="204"/>
      </rPr>
      <t xml:space="preserve">; Провод 20см.; Корпус: Алюминий; </t>
    </r>
    <r>
      <rPr>
        <b/>
        <sz val="8"/>
        <rFont val="Arial Cyr"/>
        <charset val="204"/>
      </rPr>
      <t>Класс защиты IP67</t>
    </r>
    <r>
      <rPr>
        <sz val="8"/>
        <rFont val="Arial Cyr"/>
        <charset val="204"/>
      </rPr>
      <t>; Внутреннего/Наружного использования; Температура: -30°C...+60°C; Размер: 220×70×43мм</t>
    </r>
  </si>
  <si>
    <t xml:space="preserve">
PC12125</t>
  </si>
  <si>
    <t xml:space="preserve">
PC12200</t>
  </si>
  <si>
    <r>
      <t>12V 10.5A 125W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170-264V 47~63Гц;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IP20; Внутреннего использования; Температура: -20°C...+60°C; Размер: 199×98×42мм</t>
    </r>
  </si>
  <si>
    <r>
      <t>12V 16.7A 200W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170-264V 47~63Гц;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IP20; Внутреннего использования; Температура: -20°C...+60°C; Размер: 199×110×50мм</t>
    </r>
  </si>
  <si>
    <r>
      <t>1/3" DIS Pixel Plus PC3089K,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Разрешение: 700 ТВЛ;</t>
    </r>
    <r>
      <rPr>
        <sz val="8"/>
        <rFont val="Arial"/>
        <family val="2"/>
        <charset val="204"/>
      </rPr>
      <t xml:space="preserve"> Мин. Освещение: 0.1 Люкс; </t>
    </r>
    <r>
      <rPr>
        <b/>
        <sz val="8"/>
        <rFont val="Arial"/>
        <family val="2"/>
        <charset val="204"/>
      </rPr>
      <t>ИК фильтр; Объектив: f3.6mm</t>
    </r>
    <r>
      <rPr>
        <sz val="8"/>
        <rFont val="Arial"/>
        <family val="2"/>
        <charset val="204"/>
      </rPr>
      <t xml:space="preserve">; ИК подсветка 23 светодиод до 20м.;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</si>
  <si>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 xml:space="preserve">
</t>
    </r>
    <r>
      <rPr>
        <b/>
        <sz val="12"/>
        <color indexed="8"/>
        <rFont val="Arial"/>
        <family val="2"/>
        <charset val="204"/>
      </rPr>
      <t>12 900</t>
    </r>
  </si>
  <si>
    <r>
      <t>Тип: Трипод</t>
    </r>
    <r>
      <rPr>
        <sz val="8"/>
        <rFont val="Arial Cyr"/>
        <charset val="204"/>
      </rPr>
      <t xml:space="preserve">; Плавность и бесшумность работы; Ширина прохода: 745мм; Пропускная способность: 30чел/мин; Совместим с любой СКД; Интерфейс: XS2 модуль IB v1.1; Светодиодные иникаторы (проход разрешен/запрещен); Питание: 12В 1.5А; Температура: +1°С...+40°C; Размер: 745х780х995мм. 
</t>
    </r>
    <r>
      <rPr>
        <b/>
        <sz val="8"/>
        <rFont val="Arial Cyr"/>
        <charset val="204"/>
      </rPr>
      <t>Комплектация: Турникет с электро-механическим приводом / Комплект преграждающих планок / Блок электронного управления / Пульт дистанционного управления / Блок Питания</t>
    </r>
  </si>
  <si>
    <r>
      <t>1.3 Мегапиксельная цветная; разрешение: SXGA 1280×1024@30кадр.сек. / 0.1 Люкс;</t>
    </r>
    <r>
      <rPr>
        <sz val="8"/>
        <color indexed="8"/>
        <rFont val="Arial Cyr"/>
        <charset val="204"/>
      </rPr>
      <t xml:space="preserve"> </t>
    </r>
    <r>
      <rPr>
        <b/>
        <sz val="8"/>
        <color indexed="8"/>
        <rFont val="Arial Cyr"/>
        <charset val="204"/>
      </rPr>
      <t>функция День/Ночь с процессорной коррекцией;</t>
    </r>
    <r>
      <rPr>
        <sz val="8"/>
        <color indexed="8"/>
        <rFont val="Arial Cyr"/>
        <charset val="204"/>
      </rPr>
      <t xml:space="preserve"> объектив f3.8mm / F1.5, угол обзора 62.7°;</t>
    </r>
    <r>
      <rPr>
        <b/>
        <sz val="8"/>
        <color indexed="8"/>
        <rFont val="Arial Cyr"/>
        <charset val="204"/>
      </rPr>
      <t xml:space="preserve"> компрессия: H.264/MPEG4/MJPEG; </t>
    </r>
    <r>
      <rPr>
        <sz val="8"/>
        <color indexed="8"/>
        <rFont val="Arial Cyr"/>
        <charset val="204"/>
      </rPr>
      <t>интерфейс: TCP/IP, LAN 10/100Base-T;</t>
    </r>
    <r>
      <rPr>
        <b/>
        <sz val="8"/>
        <color indexed="8"/>
        <rFont val="Arial Cyr"/>
        <charset val="204"/>
      </rPr>
      <t xml:space="preserve"> ИК подсветка 56 светодиодов до 40м.; Smart Zoom - интеллектуальное цифровое приблежение/удаление; Motion detection - функция контроля движения; SmartLigh - контроль освещения; RTC часы; поддержка протоколов ONVIF; питание по локальной сети 802.3af PoE; </t>
    </r>
    <r>
      <rPr>
        <sz val="8"/>
        <color indexed="8"/>
        <rFont val="Arial Cyr"/>
        <charset val="204"/>
      </rPr>
      <t>видео на мобильном iPad,  iPhone, Android; ПО в комплекте; питание: DC 12V / 1.0A</t>
    </r>
  </si>
  <si>
    <t>Держатель этикеток</t>
  </si>
  <si>
    <t>Игольчатый пистолет</t>
  </si>
  <si>
    <t>Этикет-пистолет</t>
  </si>
  <si>
    <t>МОНИТОРЫ</t>
  </si>
  <si>
    <t>внешний вид</t>
  </si>
  <si>
    <t>наименование</t>
  </si>
  <si>
    <t>модель</t>
  </si>
  <si>
    <t>краткие характеристики</t>
  </si>
  <si>
    <t>GSD-808HP</t>
  </si>
  <si>
    <t>Umbrella   DC 12-24V 500mA; зарядка радиостанции от ТС; для радиостанций Umbrella A100</t>
  </si>
  <si>
    <t>AC412</t>
  </si>
  <si>
    <t>AC433</t>
  </si>
  <si>
    <r>
      <t>16 Портов</t>
    </r>
    <r>
      <rPr>
        <sz val="8"/>
        <rFont val="Arial"/>
        <family val="2"/>
        <charset val="204"/>
      </rPr>
      <t xml:space="preserve"> Network/PoE RJ45; Стандарт: IEEE 802.3af / IEEE 802.3at; Скорость передачи данных: 10/100Mbps; PoE Мощность: DC 48V 720W / </t>
    </r>
    <r>
      <rPr>
        <b/>
        <sz val="8"/>
        <rFont val="Arial"/>
        <family val="2"/>
        <charset val="204"/>
      </rPr>
      <t>42W/Порт</t>
    </r>
    <r>
      <rPr>
        <sz val="8"/>
        <rFont val="Arial"/>
        <family val="2"/>
        <charset val="204"/>
      </rPr>
      <t>; Эффективное расстояние: 100м; Питание: AC 90V~260V 47-63Hz 10A; Температура: -20°C...+50°C; Вес: 3.6кг; Размер: 436×210×44мм</t>
    </r>
  </si>
  <si>
    <r>
      <t>12V 1.3A 15W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90-260V 47~63Гц;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IP20; Внутреннего использования; Температура: -10°C...+60°C; Размер: 120×46×31мм</t>
    </r>
  </si>
  <si>
    <t>Многоканальный блок питания + Резервное питание</t>
  </si>
  <si>
    <t xml:space="preserve">
PG12100</t>
  </si>
  <si>
    <r>
      <t xml:space="preserve">1.3 Мегапиксельная цветная; разрешение: SXGA 1280×1024@30кадр.сек. / 0.1 Люкс; </t>
    </r>
    <r>
      <rPr>
        <sz val="8"/>
        <rFont val="Arial Cyr"/>
        <charset val="204"/>
      </rPr>
      <t xml:space="preserve">объектив f3.8mm / F1.5, угол обзора 62.7°; </t>
    </r>
    <r>
      <rPr>
        <b/>
        <sz val="8"/>
        <rFont val="Arial Cyr"/>
        <charset val="204"/>
      </rPr>
      <t>компрессия: H.264/MPEG4/MJPEG;</t>
    </r>
    <r>
      <rPr>
        <sz val="8"/>
        <rFont val="Arial Cyr"/>
        <charset val="204"/>
      </rPr>
      <t xml:space="preserve"> интерфейс: TCP/IP, LAN 10/100Base-T; </t>
    </r>
    <r>
      <rPr>
        <b/>
        <sz val="8"/>
        <rFont val="Arial Cyr"/>
        <charset val="204"/>
      </rPr>
      <t>ИК подсветка 12 светодиодов до 10м.; Smart Zoom - интеллектуальное цифровое приблежение/удаление; Motion detection - функция контроля движения + Датчик движения; RTC часы; поддержка протоколов ONVIF; питание по локальной сети 802.3af PoE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 xml:space="preserve">видео на мобильном iPad, iPhone, Android; </t>
    </r>
    <r>
      <rPr>
        <sz val="8"/>
        <rFont val="Arial Cyr"/>
        <charset val="204"/>
      </rPr>
      <t>ПО в комплекте; питание: DC 5V / 1.0A</t>
    </r>
  </si>
  <si>
    <r>
      <t xml:space="preserve">Программный модуль, обеспечивающий автоматическое выделение из видеопотока оптимального изображения лица для распознавания, </t>
    </r>
    <r>
      <rPr>
        <b/>
        <sz val="8"/>
        <rFont val="Arial Cyr"/>
        <charset val="204"/>
      </rPr>
      <t>сохранения в базе данных до 1'000 человек!</t>
    </r>
    <r>
      <rPr>
        <sz val="8"/>
        <rFont val="Arial Cyr"/>
        <charset val="204"/>
      </rPr>
      <t xml:space="preserve"> и последующей идентификации в режиме реального времени и при работе с архивами.</t>
    </r>
  </si>
  <si>
    <r>
      <t>KENWEI Luxury   7" LCD цветной; память 200 изображений + SD карта памяти; подключение: 4x домофон / 2x выз. панель / 4x доп. камера; функция Интерком;</t>
    </r>
    <r>
      <rPr>
        <sz val="8"/>
        <rFont val="Arial Cyr"/>
        <charset val="204"/>
      </rPr>
      <t xml:space="preserve"> </t>
    </r>
    <r>
      <rPr>
        <b/>
        <sz val="8"/>
        <rFont val="Arial Cyr"/>
        <charset val="204"/>
      </rPr>
      <t>цвет: черный глянец с хромом</t>
    </r>
    <r>
      <rPr>
        <sz val="8"/>
        <rFont val="Arial Cyr"/>
        <charset val="204"/>
      </rPr>
      <t>; удаленное управление эл. замком; русское меню (без выз. панели)</t>
    </r>
  </si>
  <si>
    <t>BNC11</t>
  </si>
  <si>
    <t>BNC18</t>
  </si>
  <si>
    <t>BNC72</t>
  </si>
  <si>
    <t>BNC53</t>
  </si>
  <si>
    <t>BNC55</t>
  </si>
  <si>
    <t>BNC46</t>
  </si>
  <si>
    <t>PTZ27AT</t>
  </si>
  <si>
    <t>PTZ271</t>
  </si>
  <si>
    <t xml:space="preserve">
GV800</t>
  </si>
  <si>
    <t xml:space="preserve">
GV1240</t>
  </si>
  <si>
    <t xml:space="preserve">
DG4008 (HC)</t>
  </si>
  <si>
    <t>BNC / RCA адаптер</t>
  </si>
  <si>
    <r>
      <t>KENWEI Premier   10.2"-!!! LCD цветной; сенсорное управление; память 200 изображений + видеоклипы + SD карта памяти; подключение: 2x домофон / 2x выз. панель / 1x доп. камера;</t>
    </r>
    <r>
      <rPr>
        <sz val="8"/>
        <rFont val="Arial"/>
        <family val="2"/>
        <charset val="204"/>
      </rPr>
      <t xml:space="preserve"> удаленное управление эл. замком; русское меню (вызывная панель в комплект не входит)</t>
    </r>
  </si>
  <si>
    <r>
      <t>KENWEI Basic   4" LCD цветной; подключение: 2x домофон / 2x выз. панель / 1x интерфон</t>
    </r>
    <r>
      <rPr>
        <sz val="8"/>
        <rFont val="Arial Cyr"/>
        <charset val="204"/>
      </rPr>
      <t>; функция Интерком; цвет: белый; удаленное управление эл. замком; русское меню (вызывная панель в комплект не входит)</t>
    </r>
  </si>
  <si>
    <t xml:space="preserve">VGA104 </t>
  </si>
  <si>
    <t>МЕТАЛОДЕТЕКТОРЫ / ДОСМОТРОВОЕ ОБОРУДОВАНИЕ</t>
  </si>
  <si>
    <r>
      <t xml:space="preserve">CCD Super HAD II; </t>
    </r>
    <r>
      <rPr>
        <b/>
        <sz val="8"/>
        <rFont val="Arial Cyr"/>
        <charset val="204"/>
      </rPr>
      <t>Цветная 540ТВЛ / Черно-Белая 600ТВЛ; Мин. освещ. 0.1Люкс; функция День/Ночь; объектив: Зум 230X 23X Оптический / 10X Цифровой, f=3.3-88.4мм.</t>
    </r>
    <r>
      <rPr>
        <sz val="8"/>
        <rFont val="Arial Cyr"/>
        <family val="2"/>
        <charset val="204"/>
      </rPr>
      <t>; Вращение: 360°Гор. / 90°Верт. (180°авто переворот) Макс.300°/сек.; 200 контрольных точек / 4 пути /  32 маски / 8 зон; Мульти-протокольная поддержка; AGC / BLC / AWB / OSD / подавление видео-шумов; питание: DC12V ~ AC24V; Класс защиты: IP66</t>
    </r>
  </si>
  <si>
    <t>AVC02</t>
  </si>
  <si>
    <t>VGA102 Cab</t>
  </si>
  <si>
    <t>HL740
(НА ЗАКАЗ)</t>
  </si>
  <si>
    <t>балун пассивный; 1 канальный; разъемы: BNC Coaxial / Витая пара Cat5E/6E под болт, передача сигнала: в цвете 320м. / ч/б 600м. (в паре с активным Передатчиком дистанция до 1500м.); видео стандарт: PAL, SECAM, NTSC; температура: –30°C...+60°C; размер: 39×16×14мм.</t>
  </si>
  <si>
    <t>Преобразователь Беспроводного сигнала в Проводной; Выход: 8-зон проводных; Тампер; Канал приема данных: Беспроводной, частота 433MHz; Питание: DC 12V 25mA; Автономная батарея большой емкости (опция); Размер: 165×110×37мм; Температура: -10...+50°C</t>
  </si>
  <si>
    <r>
      <t xml:space="preserve">F315
</t>
    </r>
    <r>
      <rPr>
        <b/>
        <sz val="10"/>
        <color indexed="12"/>
        <rFont val="Arial"/>
        <family val="2"/>
        <charset val="204"/>
      </rPr>
      <t>HEAVY-DUTY</t>
    </r>
  </si>
  <si>
    <r>
      <t xml:space="preserve">F728
</t>
    </r>
    <r>
      <rPr>
        <b/>
        <sz val="10"/>
        <color indexed="12"/>
        <rFont val="Arial"/>
        <family val="2"/>
        <charset val="204"/>
      </rPr>
      <t>HEAVY-DUTY</t>
    </r>
  </si>
  <si>
    <r>
      <t xml:space="preserve">F727
</t>
    </r>
    <r>
      <rPr>
        <b/>
        <sz val="10"/>
        <color indexed="12"/>
        <rFont val="Arial"/>
        <family val="2"/>
        <charset val="204"/>
      </rPr>
      <t>HEAVY-DUTY</t>
    </r>
  </si>
  <si>
    <r>
      <t xml:space="preserve">АНТИвандальная </t>
    </r>
    <r>
      <rPr>
        <sz val="8"/>
        <rFont val="Arial"/>
        <family val="2"/>
        <charset val="204"/>
      </rPr>
      <t>Купольная Камера</t>
    </r>
    <r>
      <rPr>
        <sz val="8"/>
        <color indexed="12"/>
        <rFont val="Arial"/>
        <family val="2"/>
        <charset val="204"/>
      </rPr>
      <t xml:space="preserve"> </t>
    </r>
    <r>
      <rPr>
        <b/>
        <sz val="8"/>
        <color indexed="12"/>
        <rFont val="Arial"/>
        <family val="2"/>
        <charset val="204"/>
      </rPr>
      <t>HEAVY-DUTY</t>
    </r>
  </si>
  <si>
    <r>
      <t xml:space="preserve">АНТИвандальная </t>
    </r>
    <r>
      <rPr>
        <sz val="8"/>
        <rFont val="Arial"/>
        <family val="2"/>
        <charset val="204"/>
      </rPr>
      <t xml:space="preserve">Купольная Камера </t>
    </r>
    <r>
      <rPr>
        <b/>
        <sz val="8"/>
        <color indexed="12"/>
        <rFont val="Arial"/>
        <family val="2"/>
        <charset val="204"/>
      </rPr>
      <t>HEAVY-DUTY</t>
    </r>
  </si>
  <si>
    <t>Применение: для нанесения цены, инвентаризационных номеров, артикулов, и иной идентификационной информации на клейкую этикентку. Тип и размер маркеровочной ленты: прямоугольная/волна 22х12мм.; количество символьных строк: 1; количество символов в строке: 8; символы: цифры, точка, тире, пробел, $, €.</t>
  </si>
  <si>
    <t>АВТОНОМНЫЕ КАМЕРЫ ВИДЕОНАБЛЮДЕНИЯ</t>
  </si>
  <si>
    <t>DP100</t>
  </si>
  <si>
    <t>OP200</t>
  </si>
  <si>
    <t>Кабель сетевой UTP</t>
  </si>
  <si>
    <t>Кабель сетевой FTP</t>
  </si>
  <si>
    <t>BP101</t>
  </si>
  <si>
    <t>BP111</t>
  </si>
  <si>
    <t xml:space="preserve">
P516</t>
  </si>
  <si>
    <t xml:space="preserve">
P517</t>
  </si>
  <si>
    <t xml:space="preserve">
P536</t>
  </si>
  <si>
    <t xml:space="preserve">
P737</t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</si>
  <si>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Трасс и Автомагистралей</t>
    </r>
    <r>
      <rPr>
        <sz val="8"/>
        <rFont val="Arial Cyr"/>
        <charset val="204"/>
      </rPr>
      <t>. Обработка видеопотока со скоростью 25 к/сек. для 5 (пяти) IP камер. Скорость движения автомобиля - до 150 км/ч. Профессиональное решение.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</si>
  <si>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Трасс и Автомагистралей</t>
    </r>
    <r>
      <rPr>
        <sz val="8"/>
        <rFont val="Arial Cyr"/>
        <charset val="204"/>
      </rPr>
      <t>. Обработка видеопотока со скоростью 25 к/сек. для 6 (шести) IP камер. Скорость движения автомобиля - до 150 км/ч. Профессиональное решение.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</si>
  <si>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Трасс и Автомагистралей</t>
    </r>
    <r>
      <rPr>
        <sz val="8"/>
        <rFont val="Arial Cyr"/>
        <charset val="204"/>
      </rPr>
      <t>. Обработка видеопотока со скоростью 25 к/сек. для 7 (семи) IP камер. Скорость движения автомобиля - до 150 км/ч. Профессиональное решение.</t>
    </r>
  </si>
  <si>
    <t>АВТОМАТИЗАЦИЯ ГОСТИНИЦ</t>
  </si>
  <si>
    <t>4 канальный Сетевой IP Видеорегистратор со встроенным PoE питанием!</t>
  </si>
  <si>
    <t xml:space="preserve">
4 канальный Сетевой IP Видеорегистратор</t>
  </si>
  <si>
    <t>беспроводная точка доступа / мост до 5км!</t>
  </si>
  <si>
    <t>ОБЛАЧНЫЙ СЕРВИС - UNICLOUD</t>
  </si>
  <si>
    <t>Детекция: НР контакт; 1-кнопка тревожная; Индикатор состояния; Противоударный корпус; Канал передачи данных: Беспроводной, частота 433MHz; Питание: Автономная батарея DC 12V 15mA (режим передачи); Размер: 85×85×15мм; Температура: -10...+50°C</t>
  </si>
  <si>
    <r>
      <t>KENWEI Prestige   9"-!!! LCD цветной; память 64 изображения; подключение: 2x домофон / 2x выз. панель / 1x доп. камера</t>
    </r>
    <r>
      <rPr>
        <sz val="8"/>
        <rFont val="Arial Cyr"/>
        <charset val="204"/>
      </rPr>
      <t>; удаленное управление эл. замком; русское меню (вызывная панель в комплект не входит)</t>
    </r>
  </si>
  <si>
    <t>Количество волокон: 8;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прокладки в грунтах всех категорий, под водой до 2м, болотах, а также в кабельной канализации, на мостах и эстакадах; Цвет: Черный (цена за 1 погонный метр)</t>
  </si>
  <si>
    <t>Количество волокон: 16;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прокладки в грунтах всех категорий, под водой до 2м, болотах, а также в кабельной канализации, на мостах и эстакадах; Цвет: Черный (цена за 1 погонный метр)</t>
  </si>
  <si>
    <t>AV разъем; Аудио / Видео; под пайку</t>
  </si>
  <si>
    <r>
      <t xml:space="preserve">Тип: Proximity 125KHz; </t>
    </r>
    <r>
      <rPr>
        <sz val="8"/>
        <rFont val="Arial Cyr"/>
        <charset val="204"/>
      </rPr>
      <t>Эффективное растояние: до 100мм.; Интерфейс: Wiegand 26 / Совместим с панелью контроля доступа; Индикация: LED; Питание: DC 12V ±10%; Антивандальный корпус; Класс защиты: IP67; Материал: Метал; ; Размер: 128×82×28мм; Температура: -40...+60°C</t>
    </r>
  </si>
  <si>
    <r>
      <t>Автономный терминал контроля доступа;</t>
    </r>
    <r>
      <rPr>
        <sz val="8"/>
        <rFont val="Arial Cyr"/>
        <charset val="204"/>
      </rPr>
      <t xml:space="preserve"> Доступ: бесконтактная карта 125KHz EM; Управление: Реле 1A / Внешний считыватель карт / Сирена / Замок / Шлагбаум / Турникет / Кнопка открытия двери; Поддержка до 10'000 пользоватиелей; Протокол: Wiegand 26; Защита от злоумышленников; Класс защиты: IP65; Материал: усиленный ABS пластик; ; Размер: 103×48×23мм; Температура: -40...+60°C</t>
    </r>
  </si>
  <si>
    <r>
      <t xml:space="preserve">Seagate / Western Digital / Toshiba HDD </t>
    </r>
    <r>
      <rPr>
        <b/>
        <sz val="8"/>
        <rFont val="Arial"/>
        <family val="2"/>
        <charset val="204"/>
      </rPr>
      <t>500Гб</t>
    </r>
    <r>
      <rPr>
        <sz val="8"/>
        <rFont val="Arial"/>
        <family val="2"/>
        <charset val="204"/>
      </rPr>
      <t>, 7200об/мин.; кэш 16Мб; SATA II; 6Гб/сек</t>
    </r>
  </si>
  <si>
    <r>
      <t xml:space="preserve">Seagate / Western Digital / Toshiba HDD </t>
    </r>
    <r>
      <rPr>
        <b/>
        <sz val="8"/>
        <rFont val="Arial"/>
        <family val="2"/>
        <charset val="204"/>
      </rPr>
      <t>1000Гб</t>
    </r>
    <r>
      <rPr>
        <sz val="8"/>
        <rFont val="Arial"/>
        <family val="2"/>
        <charset val="204"/>
      </rPr>
      <t>, 7200об/мин.; кэш 32Мб; NCQ; SATA II; 3Гб/сек.</t>
    </r>
  </si>
  <si>
    <r>
      <t xml:space="preserve">Seagate / Western Digital / Toshiba HDD </t>
    </r>
    <r>
      <rPr>
        <b/>
        <sz val="8"/>
        <rFont val="Arial"/>
        <family val="2"/>
        <charset val="204"/>
      </rPr>
      <t>2000Гб</t>
    </r>
    <r>
      <rPr>
        <sz val="8"/>
        <rFont val="Arial"/>
        <family val="2"/>
        <charset val="204"/>
      </rPr>
      <t>, 7200об/мин.; кэш 64Мб; NCQ; SATA II; 6Гб/сек.</t>
    </r>
  </si>
  <si>
    <r>
      <t xml:space="preserve">Seagate / Western Digital / Toshiba HDD </t>
    </r>
    <r>
      <rPr>
        <b/>
        <sz val="8"/>
        <rFont val="Arial"/>
        <family val="2"/>
        <charset val="204"/>
      </rPr>
      <t>3000Гб</t>
    </r>
    <r>
      <rPr>
        <sz val="8"/>
        <rFont val="Arial"/>
        <family val="2"/>
        <charset val="204"/>
      </rPr>
      <t>, 7200об/мин.; кэш 64Мб; NCQ; SATA II; 6Гб/сек.</t>
    </r>
  </si>
  <si>
    <r>
      <t xml:space="preserve">3.2 Мегапикс. цветная; Разрешение: FullHD 1920×1080@30кадр.сек. / QXGA 2048×1536@20кадр.сек; Мин. освещ. 0.01 Люкс; </t>
    </r>
    <r>
      <rPr>
        <sz val="8"/>
        <rFont val="Arial Cyr"/>
        <charset val="204"/>
      </rPr>
      <t xml:space="preserve">Объектив f4.0mm, Угол обзора 75.8°; Компрессия: H.264/MJPEG; Интерфейс: TCP/IP, LAN 10/100M; Скорость передачи данных: 6.0Мбит./сек.; </t>
    </r>
    <r>
      <rPr>
        <b/>
        <sz val="8"/>
        <rFont val="Arial Cyr"/>
        <charset val="204"/>
      </rPr>
      <t xml:space="preserve">Поддержка двух потоков; ИК подсветка до 30м.; День/Ночь; ИК фильтр; Подавление видео-шумов; WDR - широкий динамический диапазон; Компенсация засветки; Запись по событию или движению в кадре; Поддержка ONVIF; Профессиональное ПО на 64 камеры в комплекте; Интеграция с CMS ПО: Macroscop/DSSL-Trassir/ITV-Intellect; Антивандальный металический корпус IK08; Класс защиты от непогоды IP66; Питание: по локальной сети 802.3af PoE </t>
    </r>
    <r>
      <rPr>
        <sz val="8"/>
        <rFont val="Arial Cyr"/>
        <charset val="204"/>
      </rPr>
      <t>/ DC +12V 0.6A;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0.5кг; Температура: -30°C...+60°C; Размер: Ø112×84мм.</t>
    </r>
  </si>
  <si>
    <r>
      <t>2.43MP Sony Exmor IMX222</t>
    </r>
    <r>
      <rPr>
        <sz val="8"/>
        <rFont val="Arial Cyr"/>
        <charset val="204"/>
      </rPr>
      <t xml:space="preserve">, Цветная; Технология: HD-TVI; </t>
    </r>
    <r>
      <rPr>
        <b/>
        <sz val="8"/>
        <rFont val="Arial Cyr"/>
        <charset val="204"/>
      </rPr>
      <t>Разрешение: FullHD 1920×1080@30кадр.сек.; Мин. освещ. 0.02Люкс; Функция День/Ночь; 3D-DNR; Функция ICR; ИК Фильтр; Объектив: Зум 240X 20X Оптический / 12X Цифровой, f=4.7-94.0mm.;</t>
    </r>
    <r>
      <rPr>
        <sz val="8"/>
        <rFont val="Arial Cyr"/>
        <family val="2"/>
        <charset val="204"/>
      </rPr>
      <t xml:space="preserve"> Вращение: 360°Гор. / 90°Верт. (180°авто переворот) Макс.300°/сек.; 255 контрольных точек / 4 пути / 8 маскок / 8 зон; </t>
    </r>
    <r>
      <rPr>
        <b/>
        <sz val="8"/>
        <rFont val="Arial Cyr"/>
        <charset val="204"/>
      </rPr>
      <t xml:space="preserve"> ИК подсветка 10 сверхмощных светодиодов до 100метров</t>
    </r>
    <r>
      <rPr>
        <sz val="8"/>
        <rFont val="Arial Cyr"/>
        <family val="2"/>
        <charset val="204"/>
      </rPr>
      <t xml:space="preserve">; Интерфейс: RS422 / RS485; Тревожные входы: 7 НЗ/НО; Тревожные выходы: 1; OSD меню; Мульти-протокольная поддержка; Питание: AC24V 3A; </t>
    </r>
    <r>
      <rPr>
        <b/>
        <sz val="8"/>
        <rFont val="Arial Cyr"/>
        <charset val="204"/>
      </rPr>
      <t>Автоматический климат и термо. контроль / нагреватель / охладитель; Класс защиты: IP66</t>
    </r>
  </si>
  <si>
    <r>
      <t>2.43MP Sony Exmor IMX222</t>
    </r>
    <r>
      <rPr>
        <sz val="8"/>
        <rFont val="Arial Cyr"/>
        <charset val="204"/>
      </rPr>
      <t xml:space="preserve">, Цветная; Технология: HD-TVI; </t>
    </r>
    <r>
      <rPr>
        <b/>
        <sz val="8"/>
        <rFont val="Arial Cyr"/>
        <charset val="204"/>
      </rPr>
      <t>Разрешение: FullHD 1920×1080@30кадр.сек.; Мин. освещ. 0.02Люкс; Функция День/Ночь; 3D-DNR; Функция ICR; ИК Фильтр; Объектив: Зум 240X 20X Оптический / 12X Цифровой, f=4.7-94.0mm.;</t>
    </r>
    <r>
      <rPr>
        <sz val="8"/>
        <rFont val="Arial Cyr"/>
        <family val="2"/>
        <charset val="204"/>
      </rPr>
      <t xml:space="preserve"> Вращение: 360°Гор. / 90°Верт. (180°авто переворот) Макс.300°/сек.; 255 контрольных точек / 4 пути / 8 маскок / 8 зон; Интерфейс: RS422 / RS485; Тревожные входы: 7 НЗ/НО; Тревожные выходы: 1; OSD меню; Мульти-протокольная поддержка; Питание: AC24V 3A; </t>
    </r>
    <r>
      <rPr>
        <b/>
        <sz val="8"/>
        <rFont val="Arial Cyr"/>
        <charset val="204"/>
      </rPr>
      <t>Автоматический климат и термо. контроль / нагреватель / охладитель; Класс защиты: IP66</t>
    </r>
  </si>
  <si>
    <t xml:space="preserve">
G517</t>
  </si>
  <si>
    <t xml:space="preserve">
G617</t>
  </si>
  <si>
    <t xml:space="preserve">
U127</t>
  </si>
  <si>
    <r>
      <t xml:space="preserve">Автомобильная камера с записью; </t>
    </r>
    <r>
      <rPr>
        <b/>
        <sz val="8"/>
        <rFont val="Arial"/>
        <family val="2"/>
        <charset val="204"/>
      </rPr>
      <t>Камера: Цветная, 5.0MP</t>
    </r>
    <r>
      <rPr>
        <sz val="8"/>
        <rFont val="Arial"/>
        <family val="2"/>
        <charset val="204"/>
      </rPr>
      <t xml:space="preserve">; Разрешение: </t>
    </r>
    <r>
      <rPr>
        <b/>
        <sz val="8"/>
        <rFont val="Arial"/>
        <family val="2"/>
        <charset val="204"/>
      </rPr>
      <t>FullHD</t>
    </r>
    <r>
      <rPr>
        <sz val="8"/>
        <rFont val="Arial"/>
        <family val="2"/>
        <charset val="204"/>
      </rPr>
      <t xml:space="preserve"> 1920×1080пикс.; Скорость записи: 30 кадр./сек. (</t>
    </r>
    <r>
      <rPr>
        <b/>
        <sz val="8"/>
        <rFont val="Arial"/>
        <family val="2"/>
        <charset val="204"/>
      </rPr>
      <t>в реальном времени</t>
    </r>
    <r>
      <rPr>
        <sz val="8"/>
        <rFont val="Arial"/>
        <family val="2"/>
        <charset val="204"/>
      </rPr>
      <t xml:space="preserve">); </t>
    </r>
    <r>
      <rPr>
        <b/>
        <sz val="8"/>
        <rFont val="Arial"/>
        <family val="2"/>
        <charset val="204"/>
      </rPr>
      <t>Объектив: встроенный, f=2,6мм, угол обзора: 120°</t>
    </r>
    <r>
      <rPr>
        <sz val="8"/>
        <rFont val="Arial"/>
        <family val="2"/>
        <charset val="204"/>
      </rPr>
      <t xml:space="preserve">; Фокусное расстояние: 1.5м.~∞; Аудио: микрофон+динамик, синхронная запись; </t>
    </r>
    <r>
      <rPr>
        <b/>
        <sz val="8"/>
        <rFont val="Arial"/>
        <family val="2"/>
        <charset val="204"/>
      </rPr>
      <t>Дисплей: Цветной 2.4" LCD</t>
    </r>
    <r>
      <rPr>
        <sz val="8"/>
        <rFont val="Arial"/>
        <family val="2"/>
        <charset val="204"/>
      </rPr>
      <t xml:space="preserve">; Формат файлов: TS; Интерфейс: USB / HDMI / AV; </t>
    </r>
    <r>
      <rPr>
        <b/>
        <sz val="8"/>
        <rFont val="Arial"/>
        <family val="2"/>
        <charset val="204"/>
      </rPr>
      <t>Функция записи по движению; Встроенный G-датчик удара с автоматических сохранением архива</t>
    </r>
    <r>
      <rPr>
        <sz val="8"/>
        <rFont val="Arial"/>
        <family val="2"/>
        <charset val="204"/>
      </rPr>
      <t xml:space="preserve">; Носитель информации: SD карта памяти, до 32GB; Цикличная запись;  Совместимость: Windows Vista / 7 / 8 / Linux.; </t>
    </r>
    <r>
      <rPr>
        <b/>
        <sz val="8"/>
        <rFont val="Arial"/>
        <family val="2"/>
        <charset val="204"/>
      </rPr>
      <t>Крепление: регулируемое</t>
    </r>
    <r>
      <rPr>
        <sz val="8"/>
        <rFont val="Arial"/>
        <family val="2"/>
        <charset val="204"/>
      </rPr>
      <t xml:space="preserve">; Питание: постоянный ток, +12V/24V (от прикуривателя); Резервное питание: </t>
    </r>
    <r>
      <rPr>
        <b/>
        <sz val="8"/>
        <rFont val="Arial"/>
        <family val="2"/>
        <charset val="204"/>
      </rPr>
      <t>Li-Ion встроенная аккумуляторная батарея</t>
    </r>
    <r>
      <rPr>
        <sz val="8"/>
        <rFont val="Arial"/>
        <family val="2"/>
        <charset val="204"/>
      </rPr>
      <t>; Температура: -30C°...+60C°; Вес: 115гр.; Размер: 120×60×35мм.</t>
    </r>
  </si>
  <si>
    <r>
      <t>Видео: 16кан. (Balun согласующее устройство) / Аудио: 16кан. / Датчик: 16кан.; Разрешение: WD1 960H 960×576@400fps / FullD1 720×576@400fps; Компрессия: H.264</t>
    </r>
    <r>
      <rPr>
        <sz val="8"/>
        <rFont val="Arial"/>
        <family val="2"/>
        <charset val="204"/>
      </rPr>
      <t xml:space="preserve">; Носители: </t>
    </r>
    <r>
      <rPr>
        <b/>
        <sz val="8"/>
        <rFont val="Arial"/>
        <family val="2"/>
        <charset val="204"/>
      </rPr>
      <t>8×HDD SATA 3Tb</t>
    </r>
    <r>
      <rPr>
        <sz val="8"/>
        <rFont val="Arial"/>
        <family val="2"/>
        <charset val="204"/>
      </rPr>
      <t xml:space="preserve">; 1×eSATA; 1×HDMI FullHD 1920×1080; 1×VGA FullHD 1920×1080; 2×BNC AV; 2×USB; 2×RS485; </t>
    </r>
    <r>
      <rPr>
        <b/>
        <sz val="8"/>
        <rFont val="Arial"/>
        <family val="2"/>
        <charset val="204"/>
      </rPr>
      <t>Сеть: Ethernet 10/100/1000M</t>
    </r>
    <r>
      <rPr>
        <sz val="8"/>
        <rFont val="Arial"/>
        <family val="2"/>
        <charset val="204"/>
      </rPr>
      <t>, 3G,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16кан. одновременно; Русское меню (HDD нет в комплекте)</t>
    </r>
  </si>
  <si>
    <r>
      <t>Видео: 24кан. (Balun согласующее устройство) / Аудио: 16кан. / Датчик: 16кан.; Разрешение: WD1 960H 960×576@600fps; Компрессия: H.264</t>
    </r>
    <r>
      <rPr>
        <sz val="8"/>
        <rFont val="Arial"/>
        <family val="2"/>
        <charset val="204"/>
      </rPr>
      <t xml:space="preserve">; Носители: </t>
    </r>
    <r>
      <rPr>
        <b/>
        <sz val="8"/>
        <rFont val="Arial"/>
        <family val="2"/>
        <charset val="204"/>
      </rPr>
      <t>8×HDD SATA 3Tb</t>
    </r>
    <r>
      <rPr>
        <sz val="8"/>
        <rFont val="Arial"/>
        <family val="2"/>
        <charset val="204"/>
      </rPr>
      <t xml:space="preserve">; 1×eSATA; 1×HDMI FullHD 1920×1080; 1×VGA FullHD 1920×1080; 2×BNC AV; 2×USB; 2×RS485; </t>
    </r>
    <r>
      <rPr>
        <b/>
        <sz val="8"/>
        <rFont val="Arial"/>
        <family val="2"/>
        <charset val="204"/>
      </rPr>
      <t>Сеть: Ethernet 10/100/1000M</t>
    </r>
    <r>
      <rPr>
        <sz val="8"/>
        <rFont val="Arial"/>
        <family val="2"/>
        <charset val="204"/>
      </rPr>
      <t>, 3G,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16кан. одновременно; Русское меню (HDD нет в комплекте)</t>
    </r>
  </si>
  <si>
    <r>
      <t>Видео: 16кан. / Аудио: 4кан. / Датчик: 16кан.; Разрешение: WD1 960H 960×576@400fps / FullD1 720×576@400fps; Компрессия: H.264</t>
    </r>
    <r>
      <rPr>
        <sz val="8"/>
        <rFont val="Arial"/>
        <family val="2"/>
        <charset val="204"/>
      </rPr>
      <t xml:space="preserve">; Носители: </t>
    </r>
    <r>
      <rPr>
        <b/>
        <sz val="8"/>
        <rFont val="Arial"/>
        <family val="2"/>
        <charset val="204"/>
      </rPr>
      <t>2×HDD SATA 3Tb</t>
    </r>
    <r>
      <rPr>
        <sz val="8"/>
        <rFont val="Arial"/>
        <family val="2"/>
        <charset val="204"/>
      </rPr>
      <t xml:space="preserve">; 1×HDMI FullHD 1920×1080; 1×VGA FullHD 1920×1080; 2×BNC AV; 2×USB; 1×RS485; </t>
    </r>
    <r>
      <rPr>
        <b/>
        <sz val="8"/>
        <rFont val="Arial"/>
        <family val="2"/>
        <charset val="204"/>
      </rPr>
      <t>Сеть: Ethernet 10/100/1000M</t>
    </r>
    <r>
      <rPr>
        <sz val="8"/>
        <rFont val="Arial"/>
        <family val="2"/>
        <charset val="204"/>
      </rPr>
      <t>, 3G,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16кан. одновременно; Русское меню (HDD нет в комплекте)</t>
    </r>
  </si>
  <si>
    <r>
      <t>Мощность: длительная 4600W / максимальная 5000W</t>
    </r>
    <r>
      <rPr>
        <sz val="8"/>
        <rFont val="Arial Cyr"/>
        <charset val="204"/>
      </rPr>
      <t xml:space="preserve">; Напряжение на входе: DC 500V; Напряжение на выходе: 220V; </t>
    </r>
    <r>
      <rPr>
        <b/>
        <sz val="8"/>
        <rFont val="Arial Cyr"/>
        <charset val="204"/>
      </rPr>
      <t>Форрма напряжения: Чистая синусоида</t>
    </r>
    <r>
      <rPr>
        <sz val="8"/>
        <rFont val="Arial Cyr"/>
        <charset val="204"/>
      </rPr>
      <t xml:space="preserve">; Управление: LCD экран + авто. Digital DSP процессор + </t>
    </r>
    <r>
      <rPr>
        <b/>
        <sz val="8"/>
        <rFont val="Arial Cyr"/>
        <charset val="204"/>
      </rPr>
      <t>Отслеживание максимальной мощности PV + On-Grid MPPT контроллер</t>
    </r>
    <r>
      <rPr>
        <sz val="8"/>
        <rFont val="Arial Cyr"/>
        <charset val="204"/>
      </rPr>
      <t>; Защита: Высокое напряжение / Низкое напряжение / Скачек напржения / Короткое замыкание / Заземление / Мониторинг состояния солнечных батарей / Полярность контактов +/- / Утечка напряжения; Температура: -25°C…+60°C; Размер: 406х406х192мм; Вес: 21кг.</t>
    </r>
  </si>
  <si>
    <t>Комплексная система энергоснабжения на СОЛНЕЧНЫХ БАТАРЕЯХ + Резервное питание</t>
  </si>
  <si>
    <t>SOLAR-2.35kW</t>
  </si>
  <si>
    <t>SOLAR-1.17kW</t>
  </si>
  <si>
    <t>SOLID-1.41kW</t>
  </si>
  <si>
    <t>ПРОВОДНЫЕ ОПОВЕЩАТЕЛИ ОПС</t>
  </si>
  <si>
    <t>Датчик Вибрации</t>
  </si>
  <si>
    <t>Датчик Пожарный Дымовой</t>
  </si>
  <si>
    <t>Датчик Пожарный Дымовой Беспроводной</t>
  </si>
  <si>
    <t>ИК Датчик Движения Беспроводной</t>
  </si>
  <si>
    <t>Датчик Магнитоконтактный Беспроводной</t>
  </si>
  <si>
    <t>Магнитоконтактный   Датчик Беспроводной</t>
  </si>
  <si>
    <t>Тревожная / Пожарная Кнопка Беспроводная</t>
  </si>
  <si>
    <t>Брелок с Тревожной Кнопкой</t>
  </si>
  <si>
    <t>Ретранслятор Беспроводной</t>
  </si>
  <si>
    <t>Конвертор Беспроводной</t>
  </si>
  <si>
    <t>Сирена Беспроводная</t>
  </si>
  <si>
    <t>Сирена Беспроводная с Автономным Питанием</t>
  </si>
  <si>
    <t>Комплект Брелоков с Контроллером Дистанционного Управления</t>
  </si>
  <si>
    <t>Брелок Дистанционного Управления</t>
  </si>
  <si>
    <t>Пульт Дистанционного Управления</t>
  </si>
  <si>
    <t>Автономная Сигнализация</t>
  </si>
  <si>
    <t>GSM Сигнализация</t>
  </si>
  <si>
    <t>GSM Система Охрано-Пожарной Сигнализации</t>
  </si>
  <si>
    <t>Периметральный ИК Датчик</t>
  </si>
  <si>
    <t>Призма-200И</t>
  </si>
  <si>
    <t>Сирена</t>
  </si>
  <si>
    <t xml:space="preserve">
K216</t>
  </si>
  <si>
    <t>V225</t>
  </si>
  <si>
    <t>F225</t>
  </si>
  <si>
    <t>Оповещатель сигналов тревоги или аварийных сигналов в системах охранно-пожарной сигнализации; Уровень звукового излучения: 100 дБ; Питание: DC 12V 280mA; Размер: 260х180х80мм; Температура: -30...+55°C</t>
  </si>
  <si>
    <t>Датчик Магнитоконтактный</t>
  </si>
  <si>
    <t>ИК Датчик Движения</t>
  </si>
  <si>
    <t>Датчик Разбития Стекла</t>
  </si>
  <si>
    <t>TH350</t>
  </si>
  <si>
    <t>ПЕРЕДАТЧИКИ ВИДЕОСИГНАЛА (устройства согласования индексов кабелей)</t>
  </si>
  <si>
    <t>SP005BNC</t>
  </si>
  <si>
    <r>
      <t xml:space="preserve">
</t>
    </r>
    <r>
      <rPr>
        <b/>
        <sz val="12"/>
        <rFont val="Arial Cyr"/>
        <charset val="204"/>
      </rPr>
      <t>PC14512 или
PE12150</t>
    </r>
  </si>
  <si>
    <t>PC3512</t>
  </si>
  <si>
    <t>PA1512</t>
  </si>
  <si>
    <r>
      <t xml:space="preserve">
</t>
    </r>
    <r>
      <rPr>
        <b/>
        <sz val="12"/>
        <rFont val="Arial Cyr"/>
        <charset val="204"/>
      </rPr>
      <t>PA2512 или PC1225</t>
    </r>
  </si>
  <si>
    <r>
      <t xml:space="preserve">
</t>
    </r>
    <r>
      <rPr>
        <b/>
        <sz val="12"/>
        <rFont val="Arial Cyr"/>
        <charset val="204"/>
      </rPr>
      <t>PA3512 или PC1235</t>
    </r>
  </si>
  <si>
    <t>P600-12</t>
  </si>
  <si>
    <t>UC2-600
Heavy-Duty Battery</t>
  </si>
  <si>
    <t>UC12-260</t>
  </si>
  <si>
    <t>NPC64</t>
  </si>
  <si>
    <t>F515</t>
  </si>
  <si>
    <r>
      <t xml:space="preserve">
</t>
    </r>
    <r>
      <rPr>
        <b/>
        <sz val="12"/>
        <rFont val="Arial Cyr"/>
        <charset val="204"/>
      </rPr>
      <t>AS926</t>
    </r>
  </si>
  <si>
    <r>
      <t xml:space="preserve">
</t>
    </r>
    <r>
      <rPr>
        <b/>
        <sz val="12"/>
        <rFont val="Arial Cyr"/>
        <charset val="204"/>
      </rPr>
      <t>AD150</t>
    </r>
  </si>
  <si>
    <r>
      <t xml:space="preserve">
</t>
    </r>
    <r>
      <rPr>
        <b/>
        <sz val="12"/>
        <rFont val="Arial Cyr"/>
        <charset val="204"/>
      </rPr>
      <t>AD110</t>
    </r>
  </si>
  <si>
    <r>
      <t xml:space="preserve">
</t>
    </r>
    <r>
      <rPr>
        <b/>
        <sz val="12"/>
        <rFont val="Arial Cyr"/>
        <charset val="204"/>
      </rPr>
      <t>AD210</t>
    </r>
  </si>
  <si>
    <r>
      <t xml:space="preserve">
</t>
    </r>
    <r>
      <rPr>
        <b/>
        <sz val="12"/>
        <rFont val="Arial Cyr"/>
        <charset val="204"/>
      </rPr>
      <t>AD220</t>
    </r>
  </si>
  <si>
    <r>
      <t xml:space="preserve">
</t>
    </r>
    <r>
      <rPr>
        <b/>
        <sz val="12"/>
        <rFont val="Arial Cyr"/>
        <charset val="204"/>
      </rPr>
      <t>AD230</t>
    </r>
  </si>
  <si>
    <t>СИСТЕМЫ КОНТРОЛЯ ДОСТУПА И УЧЕТА ПОСЕТИТЕЛЕЙ</t>
  </si>
  <si>
    <t>АНТИКРАЖНЫЕ СИСТЕМЫ</t>
  </si>
  <si>
    <t>ВОЛС ОПТОВОЛОКОННОЕ ОБОРУДОВАНИЕ</t>
  </si>
  <si>
    <t>АКСЕССУАРЫ И ВСПОМОГАТЕЛЬНОЕ ОБОРУДОВАНИЕ</t>
  </si>
  <si>
    <t>АНАЛОГОВОЕ ВИДЕОНАБЛЮДЕНИЕ</t>
  </si>
  <si>
    <t>СЕТЕВОЕ IP ВИДЕОНАБЛЮДЕНИЕ</t>
  </si>
  <si>
    <t>ОБЪЕКТИВЫ К КАМЕРАМ ВИДЕОНАБЛЮДЕНИЯ</t>
  </si>
  <si>
    <t>РАСПРОДАЖИ, АКЦИИ И СПЕЦИАЛЬНЫЕ ПРЕДЛОЖЕНИЯ</t>
  </si>
  <si>
    <t>Позволяет увеличивать объем хранения данных; Быстрое и оперативное подключение; Интерактивное расширение раздела; Замена жестких дисков в горячем режиме; Носители: 12×HDD SATA(III) / SATA(II) до 48Тб (Совместим Synology RS2414+ / RS2414RP+); Синхронизация: Synology RackStation; Основа: Synology DiskStation Manager (DSM); Размер: 88×445×570мм; Вес: 12кг; Питание: AC 220V 108W (HDD в комплект не входят)</t>
  </si>
  <si>
    <t>WNAP-7350</t>
  </si>
  <si>
    <t xml:space="preserve">
P537</t>
  </si>
  <si>
    <t xml:space="preserve">
P816</t>
  </si>
  <si>
    <t xml:space="preserve">
P837</t>
  </si>
  <si>
    <r>
      <t>Контроль: IP Сетевые PTZ камеры; Упрвление: Вращение / Наклон / Зуммирование; 3D джойстик;</t>
    </r>
    <r>
      <rPr>
        <sz val="8"/>
        <rFont val="Arial Cyr"/>
        <charset val="204"/>
      </rPr>
      <t xml:space="preserve"> </t>
    </r>
    <r>
      <rPr>
        <b/>
        <sz val="8"/>
        <rFont val="Arial Cyr"/>
        <charset val="204"/>
      </rPr>
      <t>Цветной Сенсорный 7" LCD экран 800×480пикс.; Разрешение: FullHD 1920×1080@30кадр.сек.; Интерфейс: 1×LAN 10/100/1000M;</t>
    </r>
    <r>
      <rPr>
        <sz val="8"/>
        <rFont val="Arial Cyr"/>
        <charset val="204"/>
      </rPr>
      <t xml:space="preserve"> 1×USB; 1×RS485; 1×RS232; 1×Аудио вход / 1×Аудио выход; Поддержка и управление: до 256 устройств (Камеры / Регистраторы / Доп. PTZ клавиатуры); Макс. поддержка 15 пользователей; Просмотр 1кан. на экране; Возможность обновления прошивки; Мульти-протокольная поддержка; Питание: DC12V 1.2A; Вес: 2.0кг.; Температура: -10°C...+60°C; Размер: 435×195×110мм.</t>
    </r>
  </si>
  <si>
    <r>
      <t>1/3" Sony Super HAD CCD Generation-II;</t>
    </r>
    <r>
      <rPr>
        <sz val="8"/>
        <rFont val="Arial Cyr"/>
        <family val="2"/>
        <charset val="204"/>
      </rPr>
      <t xml:space="preserve"> </t>
    </r>
    <r>
      <rPr>
        <b/>
        <sz val="8"/>
        <rFont val="Arial Cyr"/>
        <charset val="204"/>
      </rPr>
      <t>Цветная 550ТВЛ / Черно-Белая 680ТВЛ; Мин. освещ. 0.002Люкс; Функция День/Ночь; ИК Фильтр; ICR; Объектив: Зум 324X 27X Оптический / 12X Цифровой, f=3.5-94.5mm.;</t>
    </r>
    <r>
      <rPr>
        <sz val="8"/>
        <rFont val="Arial Cyr"/>
        <family val="2"/>
        <charset val="204"/>
      </rPr>
      <t xml:space="preserve"> Вращение: 360°Гор. / 90°Верт. (180°авто переворот) Макс.300°/сек.; 200 контрольных точек / 4 пути / 32 маски / 8 зон; </t>
    </r>
    <r>
      <rPr>
        <b/>
        <sz val="8"/>
        <rFont val="Arial Cyr"/>
        <charset val="204"/>
      </rPr>
      <t>ИК подсветка 12 сверхмощных светодиодов до 100метров</t>
    </r>
    <r>
      <rPr>
        <sz val="8"/>
        <rFont val="Arial Cyr"/>
        <family val="2"/>
        <charset val="204"/>
      </rPr>
      <t>; Мульти-протокольная поддержка; питание: DC12V ~ AC24V; Авто. климат и термо. контроль / нагреватель / охладитель; Класс защиты: IP64</t>
    </r>
  </si>
  <si>
    <r>
      <t>1/3" Sony Super HAD CCD Generation-II;</t>
    </r>
    <r>
      <rPr>
        <sz val="8"/>
        <rFont val="Arial Cyr"/>
        <family val="2"/>
        <charset val="204"/>
      </rPr>
      <t xml:space="preserve"> </t>
    </r>
    <r>
      <rPr>
        <b/>
        <sz val="8"/>
        <rFont val="Arial Cyr"/>
        <charset val="204"/>
      </rPr>
      <t>Цветная 580ТВЛ / Черно-Белая 700ТВЛ; Мин. освещ. 0.02Люкс; Функция День/Ночь; ИК Фильтр; ICR; 2DNR Подавление шумов; Объектив: Зум 324X 27X Оптический / 12X Цифровой, f=3.5-94.5mm.;</t>
    </r>
    <r>
      <rPr>
        <sz val="8"/>
        <rFont val="Arial Cyr"/>
        <family val="2"/>
        <charset val="204"/>
      </rPr>
      <t xml:space="preserve"> Вращение: 360°Гор. / 90°Верт. (180°авто переворот) Макс.300°/сек.; 200 контрольных точек / 4 пути / 32 маски / 8 зон; </t>
    </r>
    <r>
      <rPr>
        <b/>
        <sz val="8"/>
        <rFont val="Arial Cyr"/>
        <charset val="204"/>
      </rPr>
      <t>ИК подсветка 12 сверхмощных светодиодов до 120метров</t>
    </r>
    <r>
      <rPr>
        <sz val="8"/>
        <rFont val="Arial Cyr"/>
        <family val="2"/>
        <charset val="204"/>
      </rPr>
      <t>; Мульти-протокольная поддержка; питание: DC12V ~ AC24V; Автоматический климат и термо. контроль / нагреватель / охладитель; Класс защиты: IP65</t>
    </r>
  </si>
  <si>
    <r>
      <t>1/3" Sony Super HAD CCD Generation-II;</t>
    </r>
    <r>
      <rPr>
        <sz val="8"/>
        <rFont val="Arial Cyr"/>
        <family val="2"/>
        <charset val="204"/>
      </rPr>
      <t xml:space="preserve"> </t>
    </r>
    <r>
      <rPr>
        <b/>
        <sz val="8"/>
        <rFont val="Arial Cyr"/>
        <charset val="204"/>
      </rPr>
      <t>Цветная 580ТВЛ / Черно-Белая 700ТВЛ; Мин. освещ. 0.1Люкс; Функция День/Ночь; ИК Фильтр; ICR; 2DNR Подавление шумов; WDR - Широкий Динамический Диапазон; Объектив: Зум 444X 37X Оптический / 12X Цифровой, f=3.5-129.5mm.</t>
    </r>
    <r>
      <rPr>
        <sz val="8"/>
        <rFont val="Arial Cyr"/>
        <family val="2"/>
        <charset val="204"/>
      </rPr>
      <t xml:space="preserve">; Вращение: 360°Гор. / 90°Верт. (180°авто переворот) Макс.300°/сек.; 200 контрольных точек / 4 пути / 32 маски / 8 зон; </t>
    </r>
    <r>
      <rPr>
        <b/>
        <sz val="8"/>
        <rFont val="Arial Cyr"/>
        <charset val="204"/>
      </rPr>
      <t>ИК подсветка 12 сверхмощных светодиодов до 120метров</t>
    </r>
    <r>
      <rPr>
        <sz val="8"/>
        <rFont val="Arial Cyr"/>
        <family val="2"/>
        <charset val="204"/>
      </rPr>
      <t>; Мульти-протокольная поддержка; питание: DC12V ~ AC24V; Авто. климат и термо. контроль / нагреватель / охладитель; Класс защиты: IP65</t>
    </r>
  </si>
  <si>
    <r>
      <t>512 программ. каналов</t>
    </r>
    <r>
      <rPr>
        <sz val="8"/>
        <rFont val="Arial"/>
        <family val="2"/>
        <charset val="204"/>
      </rPr>
      <t>; частота:</t>
    </r>
    <r>
      <rPr>
        <b/>
        <sz val="8"/>
        <rFont val="Arial"/>
        <family val="2"/>
        <charset val="204"/>
      </rPr>
      <t xml:space="preserve"> 400-480Мгц; мощность 45Вт</t>
    </r>
    <r>
      <rPr>
        <sz val="8"/>
        <rFont val="Arial"/>
        <family val="2"/>
        <charset val="204"/>
      </rPr>
      <t xml:space="preserve">.; зона покрытия до 80км. (в условиях прямой видимости); Оцифровка звука со шумоподавителем; </t>
    </r>
    <r>
      <rPr>
        <b/>
        <sz val="8"/>
        <rFont val="Arial"/>
        <family val="2"/>
        <charset val="204"/>
      </rPr>
      <t>Скрамблер - кодировка звука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Таймер простоя</t>
    </r>
    <r>
      <rPr>
        <sz val="8"/>
        <rFont val="Arial"/>
        <family val="2"/>
        <charset val="204"/>
      </rPr>
      <t>; группировка CTCSS/DCS; Тревожная кнопка; Сканер эфира;</t>
    </r>
    <r>
      <rPr>
        <b/>
        <sz val="8"/>
        <rFont val="Arial"/>
        <family val="2"/>
        <charset val="204"/>
      </rPr>
      <t xml:space="preserve"> </t>
    </r>
    <r>
      <rPr>
        <sz val="8"/>
        <rFont val="Arial"/>
        <family val="2"/>
        <charset val="204"/>
      </rPr>
      <t>размер: 170×170×52мм.; вес: 1.7кг. (антенна в комплект не входит)</t>
    </r>
  </si>
  <si>
    <t>TH200</t>
  </si>
  <si>
    <t>TH400</t>
  </si>
  <si>
    <t>TH600</t>
  </si>
  <si>
    <t>TP100</t>
  </si>
  <si>
    <t>ПРОГРАММНОЕ ОБЕСПЕЧЕНИЕ для СЕТЕВЫХ IP КАМЕР</t>
  </si>
  <si>
    <t>АНАЛОГОВЫЕ ВИДЕОКАМЕРЫ - PTZ ПОВОРОТНЫЕ</t>
  </si>
  <si>
    <t>балун пассивный; 1 канальный; разъемы: Female BNC Coaxial / Витая пара Cat5E/6E под болт, передача сигнала: в цвете 320м. / ч/б 600м. (в паре с активным Передатчиком дистанция до 1500м.); видео стандарт: PAL, SECAM, NTSC; температура: –30°C...+60°C; размер: 39×16×14мм.</t>
  </si>
  <si>
    <r>
      <t xml:space="preserve">балун пассивный; 1 канальный; разъемы: BNC Coaxial / Витая пара Cat5E/6E под зажим, передача сигнала: в цвете 320м. / ч/б 600м. (в паре с активным Передатчиком дистанция до 1500м); </t>
    </r>
    <r>
      <rPr>
        <b/>
        <sz val="8"/>
        <rFont val="Arial Cyr"/>
        <charset val="204"/>
      </rPr>
      <t>Защита от наводок; Фильтр перекрестных помех и помехозащищенность;</t>
    </r>
    <r>
      <rPr>
        <sz val="8"/>
        <rFont val="Arial Cyr"/>
        <charset val="204"/>
      </rPr>
      <t xml:space="preserve"> видео стандарт: PAL, SECAM, NTSC; температура: –30°C...+60°C; размер: 45×22×22мм.</t>
    </r>
  </si>
  <si>
    <r>
      <t xml:space="preserve">балун пассивный; 1 канальный; разъемы: BNC Coaxial / Витая пара Cat5E/6E под зажим, передача сигнала: в цвете 320м. / ч/б 600м. (в паре с активным Передатчиком дистанция до 1500м); </t>
    </r>
    <r>
      <rPr>
        <b/>
        <sz val="8"/>
        <rFont val="Arial Cyr"/>
        <charset val="204"/>
      </rPr>
      <t>Защита от наводок;</t>
    </r>
    <r>
      <rPr>
        <sz val="8"/>
        <rFont val="Arial Cyr"/>
        <charset val="204"/>
      </rPr>
      <t xml:space="preserve"> видео стандарт: PAL, SECAM, NTSC; температура: –30°C...+60°C; размер: 45×22×22мм.</t>
    </r>
  </si>
  <si>
    <t>Proximity 125КГц; протокол управления: Wiegand 26bit; управление: DC 6-14V, макс.70мА; индикация: 2-х цветный LED индикатор; дистанция считывания: до 10см.; клас защиты: IP65; температура: -20....+65; размер: 86×86×16,8мм.</t>
  </si>
  <si>
    <r>
      <t>активное симметрирующее устройство (</t>
    </r>
    <r>
      <rPr>
        <b/>
        <sz val="8"/>
        <rFont val="Arial Cyr"/>
        <charset val="204"/>
      </rPr>
      <t>цена за штуку</t>
    </r>
    <r>
      <rPr>
        <sz val="8"/>
        <rFont val="Arial Cyr"/>
        <charset val="204"/>
      </rPr>
      <t>)</t>
    </r>
  </si>
  <si>
    <t>Детекция: 2 Группы - Двойной ИК технологии; Эффективная дистанция: до 12м; Угол: 110°; Высота: 1.8-2.4м; Иммунитет: до 30кг / потоки воздуха / насекомые; Автоматическая настройка чувствительности; Авто компенсатор температуры; Функция самодиагностики; Антибликовая технология; Тампер; Управляемое реле; Канал передачи данных: Беспроводной, частота 433MHz; Класс защиты от непогоды IP66; Питание: Автономная батарея большой емкости DC 9-16V 18mA (режим ожидания) 50mA (режим передачи); Температура: -40°C...+65°C; Размер: 176×83×66мм.</t>
  </si>
  <si>
    <r>
      <t>Видео: 24кан. ( Balun согласующее устройство) / Аудио: 16кан. / Датчик: 16кан.; Разрешение: D1 720×576@100fps + CIF 352×288@500fps; Компрессия: H.264</t>
    </r>
    <r>
      <rPr>
        <sz val="8"/>
        <rFont val="Arial"/>
        <family val="2"/>
        <charset val="204"/>
      </rPr>
      <t xml:space="preserve">; Носители: </t>
    </r>
    <r>
      <rPr>
        <b/>
        <sz val="8"/>
        <rFont val="Arial"/>
        <family val="2"/>
        <charset val="204"/>
      </rPr>
      <t>8×HDD SATA 3Tb; 2×eSATA</t>
    </r>
    <r>
      <rPr>
        <sz val="8"/>
        <rFont val="Arial"/>
        <family val="2"/>
        <charset val="204"/>
      </rPr>
      <t xml:space="preserve">; 1×HDMI FullHD 1920×1080; 1×VGA FullHD 1920×1080; 2×BNC AV; 2×USB; 2×RS485; Сеть: </t>
    </r>
    <r>
      <rPr>
        <b/>
        <sz val="8"/>
        <rFont val="Arial"/>
        <family val="2"/>
        <charset val="204"/>
      </rPr>
      <t>Ethernet 10/100/1000M</t>
    </r>
    <r>
      <rPr>
        <sz val="8"/>
        <rFont val="Arial"/>
        <family val="2"/>
        <charset val="204"/>
      </rPr>
      <t>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16кан. одновременно; Русское меню (HDD нет в комплекте)</t>
    </r>
  </si>
  <si>
    <r>
      <t>Видео: 16кан. ( Balun согласующее устройство) / Аудио: 16кан. / Датчик: 16кан.; Разрешение: D1 720×576@100fps + CIF 352×288@300fps; Компрессия: H.264</t>
    </r>
    <r>
      <rPr>
        <sz val="8"/>
        <rFont val="Arial"/>
        <family val="2"/>
        <charset val="204"/>
      </rPr>
      <t xml:space="preserve">; Носители: </t>
    </r>
    <r>
      <rPr>
        <b/>
        <sz val="8"/>
        <rFont val="Arial"/>
        <family val="2"/>
        <charset val="204"/>
      </rPr>
      <t>8×HDD SATA 3Tb; 2×eSATA</t>
    </r>
    <r>
      <rPr>
        <sz val="8"/>
        <rFont val="Arial"/>
        <family val="2"/>
        <charset val="204"/>
      </rPr>
      <t xml:space="preserve">; 1×HDMI FullHD 1920×1080; 1×VGA FullHD 1920×1080; 2×BNC AV; 2×USB; 2×RS485; Сеть: </t>
    </r>
    <r>
      <rPr>
        <b/>
        <sz val="8"/>
        <rFont val="Arial"/>
        <family val="2"/>
        <charset val="204"/>
      </rPr>
      <t>Ethernet 10/100/1000M</t>
    </r>
    <r>
      <rPr>
        <sz val="8"/>
        <rFont val="Arial"/>
        <family val="2"/>
        <charset val="204"/>
      </rPr>
      <t>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16кан. одновременно; Русское меню (HDD нет в комплекте)</t>
    </r>
  </si>
  <si>
    <t>ключ доступа посетителя гостигнечного комплекса либо автономного замка с памятью</t>
  </si>
  <si>
    <t>PH-3200</t>
  </si>
  <si>
    <t>PH-6400</t>
  </si>
  <si>
    <t>S2000</t>
  </si>
  <si>
    <t>S5000</t>
  </si>
  <si>
    <r>
      <t>1/3" Sony Ex-View HAD II CCD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 650 ТВЛ; Мин. Освещение: 0.001 Люкс; Функция День/Ночь</t>
    </r>
    <r>
      <rPr>
        <sz val="8"/>
        <rFont val="Arial"/>
        <family val="2"/>
        <charset val="204"/>
      </rPr>
      <t xml:space="preserve">; Объектив f3.6mm; Класс защиты: IP50; Питание DC12V; </t>
    </r>
    <r>
      <rPr>
        <b/>
        <sz val="8"/>
        <rFont val="Arial"/>
        <family val="2"/>
        <charset val="204"/>
      </rPr>
      <t>супер миниатюрная камера, диаметром всего 65мм.!!!</t>
    </r>
  </si>
  <si>
    <t>видео: 4кан.; аудио: 4кан.; разрешение: X2кан. 720×576@50fps / X4кан. 352×288@100fps; запись и воспроизведение: 100кадров/сек.; компрессия: H.264; аппаратное сжатие; Программное Обеспечение в комплекте; русское меню</t>
  </si>
  <si>
    <r>
      <t>1/3" Sony ICX Effio DSP 960H,</t>
    </r>
    <r>
      <rPr>
        <sz val="8"/>
        <rFont val="Arial Cyr"/>
        <family val="2"/>
        <charset val="204"/>
      </rPr>
      <t xml:space="preserve"> Цветная; </t>
    </r>
    <r>
      <rPr>
        <b/>
        <sz val="8"/>
        <rFont val="Arial Cyr"/>
        <charset val="204"/>
      </rPr>
      <t>Разрешение 700 ТВЛ; Мин. освещ.: 0.01Люкс</t>
    </r>
    <r>
      <rPr>
        <sz val="8"/>
        <rFont val="Arial Cyr"/>
        <family val="2"/>
        <charset val="204"/>
      </rPr>
      <t>;</t>
    </r>
    <r>
      <rPr>
        <b/>
        <sz val="8"/>
        <rFont val="Arial Cyr"/>
        <charset val="204"/>
      </rPr>
      <t xml:space="preserve"> Функция День/Ночь; ИК Фильтр; ICR; 2DNR Подавление шумов; Объектив: Зум 22X Оптический, f=3.5-88.4mm.;</t>
    </r>
    <r>
      <rPr>
        <sz val="8"/>
        <rFont val="Arial Cyr"/>
        <family val="2"/>
        <charset val="204"/>
      </rPr>
      <t xml:space="preserve"> Вращение: 360°Гор. / 90°Верт. (180°авто переворот) Макс.300°/сек.; 200 контрольных точек / 4 пути / 32 маски / 8 зон; </t>
    </r>
    <r>
      <rPr>
        <b/>
        <sz val="8"/>
        <rFont val="Arial Cyr"/>
        <charset val="204"/>
      </rPr>
      <t>ИК подсветка 12 сверхмощных светодиодов до 120метров</t>
    </r>
    <r>
      <rPr>
        <sz val="8"/>
        <rFont val="Arial Cyr"/>
        <family val="2"/>
        <charset val="204"/>
      </rPr>
      <t>; Мульти-протокольная поддержка; питание: DC12V ~ AC24V; Авто. климат и термо. контроль / нагреватель / охладитель; Класс защиты: IP65</t>
    </r>
  </si>
  <si>
    <t>PTZ клавиатура - пульт управления поворотными камерами</t>
  </si>
  <si>
    <r>
      <t xml:space="preserve">Umbrella  </t>
    </r>
    <r>
      <rPr>
        <b/>
        <sz val="8"/>
        <rFont val="Arial Cyr"/>
        <charset val="204"/>
      </rPr>
      <t xml:space="preserve"> Литий-Ионная; DC 7.4V 1600mA</t>
    </r>
    <r>
      <rPr>
        <sz val="8"/>
        <rFont val="Arial Cyr"/>
        <family val="2"/>
        <charset val="204"/>
      </rPr>
      <t>; для радиостанций Umbrella A300</t>
    </r>
  </si>
  <si>
    <t>карта памяти</t>
  </si>
  <si>
    <t>Лицензия на модуль по Интерактивному поиску и перехвату похожых объектов для 1 (одной) IP камеры. Профессиональное решение.</t>
  </si>
  <si>
    <r>
      <t>Видео: 16кан. / Аудио: 4кан. / Датчик: 16кан.; Разрешение: WD1 960H 960×576@400fps / FullD1 720×576@400fps; Компрессия: H.264</t>
    </r>
    <r>
      <rPr>
        <sz val="8"/>
        <rFont val="Arial"/>
        <family val="2"/>
        <charset val="204"/>
      </rPr>
      <t>; Носители: 1×HDD SATA 3Tb; 1×HDMI FullHD 1920×1080; 1×VGA FullHD 1920×1080; 1×BNC AV; 2×USB; 2×RS485; Сеть: Ethernet 10/100M,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16кан. одновременно; Русское меню (HDD нет в комплекте)</t>
    </r>
  </si>
  <si>
    <t xml:space="preserve">
DS104</t>
  </si>
  <si>
    <t xml:space="preserve">
DS316</t>
  </si>
  <si>
    <t xml:space="preserve">
DS216</t>
  </si>
  <si>
    <t xml:space="preserve">
DS308</t>
  </si>
  <si>
    <t xml:space="preserve">
DS516</t>
  </si>
  <si>
    <t xml:space="preserve">
DS524</t>
  </si>
  <si>
    <t xml:space="preserve">
DS532</t>
  </si>
  <si>
    <r>
      <t xml:space="preserve">
АНТИвандальная </t>
    </r>
    <r>
      <rPr>
        <sz val="8"/>
        <rFont val="Arial"/>
        <family val="2"/>
        <charset val="204"/>
      </rPr>
      <t>Купольная Камера</t>
    </r>
  </si>
  <si>
    <r>
      <t xml:space="preserve">
</t>
    </r>
    <r>
      <rPr>
        <b/>
        <sz val="8"/>
        <rFont val="Arial"/>
        <family val="2"/>
        <charset val="204"/>
      </rPr>
      <t xml:space="preserve">АНТИвандальная </t>
    </r>
    <r>
      <rPr>
        <sz val="8"/>
        <rFont val="Arial"/>
        <family val="2"/>
        <charset val="204"/>
      </rPr>
      <t>Купольная Камера</t>
    </r>
  </si>
  <si>
    <r>
      <t xml:space="preserve">Импульсный источник питания систем видеонаблюдения   Входное напряжение: 180-260V 47~53Гц; </t>
    </r>
    <r>
      <rPr>
        <b/>
        <sz val="8"/>
        <rFont val="Arial Cyr"/>
        <charset val="204"/>
      </rPr>
      <t>Выход: DC 12V 10.0A 120W / 6-каналов с индивидуальной защитой каждого канала;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 xml:space="preserve">; Корпус: Метал; </t>
    </r>
    <r>
      <rPr>
        <b/>
        <sz val="8"/>
        <rFont val="Arial Cyr"/>
        <charset val="204"/>
      </rPr>
      <t>Класс защиты IP65</t>
    </r>
    <r>
      <rPr>
        <sz val="8"/>
        <rFont val="Arial Cyr"/>
        <charset val="204"/>
      </rPr>
      <t>; Наружного использования; Температура: -20°C...+50°C; Размер: 270×200×90мм; Вес: 2.5кг</t>
    </r>
  </si>
  <si>
    <r>
      <t>SFTP КАБЕЛЬ ДЛЯ ЛОКАЛЬНЫХ СЕТЕЙ</t>
    </r>
    <r>
      <rPr>
        <sz val="8"/>
        <rFont val="Arial Cyr"/>
        <charset val="204"/>
      </rPr>
      <t xml:space="preserve">
Тип: SFTP CAT.5E; Сигнальный: 4× Витые пары 24AWG Ø0.511мм (0.205мм2); </t>
    </r>
    <r>
      <rPr>
        <b/>
        <sz val="8"/>
        <rFont val="Arial Cyr"/>
        <charset val="204"/>
      </rPr>
      <t>Экран от помех и наводок; Дополнительная защита от внешнего воздействия; Изоляция: Промышленный полиэтилен высокой плотности с защитой от повреждений; Материал: Медь 100%;</t>
    </r>
    <r>
      <rPr>
        <sz val="8"/>
        <rFont val="Arial Cyr"/>
        <charset val="204"/>
      </rPr>
      <t xml:space="preserve"> Применение: Внешнее; Цвет: Черный; Длина: 305м./бухта (цена за 1 погонный метр)</t>
    </r>
  </si>
  <si>
    <r>
      <t>FTP КАБЕЛЬ ДЛЯ ЛОКАЛЬНЫХ СЕТЕЙ</t>
    </r>
    <r>
      <rPr>
        <sz val="8"/>
        <rFont val="Arial Cyr"/>
        <charset val="204"/>
      </rPr>
      <t xml:space="preserve">
Тип: FTP CAT.5E; Сигнальный: 4× Витые пары 24AWG Ø0.511мм (0.205мм2); </t>
    </r>
    <r>
      <rPr>
        <b/>
        <sz val="8"/>
        <rFont val="Arial Cyr"/>
        <charset val="204"/>
      </rPr>
      <t>Экран от помех и наводок; Изоляция: Поливинилхлорид; Материал: Медь 100%;</t>
    </r>
    <r>
      <rPr>
        <sz val="8"/>
        <rFont val="Arial Cyr"/>
        <charset val="204"/>
      </rPr>
      <t xml:space="preserve"> Применение: Внешнее; Цвет: Оранжевый; Длина: 305м./бухта (цена за 1 погонный метр)</t>
    </r>
  </si>
  <si>
    <r>
      <t>UTP КАБЕЛЬ ДЛЯ ЛОКАЛЬНЫХ СЕТЕЙ</t>
    </r>
    <r>
      <rPr>
        <sz val="8"/>
        <rFont val="Arial Cyr"/>
        <charset val="204"/>
      </rPr>
      <t xml:space="preserve">
Тип: UTP CAT.5E; Сигнальный: 4× Витые пары 24AWG Ø0.511мм (0.205мм</t>
    </r>
    <r>
      <rPr>
        <vertAlign val="superscript"/>
        <sz val="8"/>
        <rFont val="Arial Cyr"/>
        <charset val="204"/>
      </rPr>
      <t>2</t>
    </r>
    <r>
      <rPr>
        <sz val="8"/>
        <rFont val="Arial Cyr"/>
        <charset val="204"/>
      </rPr>
      <t xml:space="preserve">); Изоляция: Поливинилхлорид; </t>
    </r>
    <r>
      <rPr>
        <b/>
        <sz val="8"/>
        <rFont val="Arial Cyr"/>
        <charset val="204"/>
      </rPr>
      <t>Материал: Медь 100%;</t>
    </r>
    <r>
      <rPr>
        <sz val="8"/>
        <rFont val="Arial Cyr"/>
        <charset val="204"/>
      </rPr>
      <t xml:space="preserve"> Применение: Внутреннее; Цвет: Голубой; Длина: 305м./бухта (цена за 1 погонный метр)</t>
    </r>
  </si>
  <si>
    <t>СЕРВЕРА / NAS-СЕРВЕРА (ДИСКОВЫЕ МАССИВЫ)</t>
  </si>
  <si>
    <t>NAS Сервер</t>
  </si>
  <si>
    <t>Synology DS1813+</t>
  </si>
  <si>
    <t>Synology DS1513+</t>
  </si>
  <si>
    <t>ДЕАКТИВАТОРЫ</t>
  </si>
  <si>
    <t>GD100</t>
  </si>
  <si>
    <t>СЪЕМНИКИ</t>
  </si>
  <si>
    <r>
      <t xml:space="preserve">1.3 Мегапикс. цветная; Разрешение: SXGA 1280×960@30кадр.сек.; Мин. освещ. 0.01Люкс; Объектив: Zoom 320X 20X Оптический / 16X Цифровой, f=4.7~94.0mm.; </t>
    </r>
    <r>
      <rPr>
        <sz val="8"/>
        <rFont val="Arial Cyr"/>
        <charset val="204"/>
      </rPr>
      <t xml:space="preserve">Вращение: 360°Гор. / 90°Верт. (180°авто переворот) Макс.250°/сек.; 256 контрольных точек / 8 путей / 24 маски / 32 предустановки / 4 шаблона; Компрессия: H.264; Интерфейс: TCP/IP, LAN 10/100M; Скорость передачи данных: 2.2Мбит./сек.; </t>
    </r>
    <r>
      <rPr>
        <b/>
        <sz val="8"/>
        <rFont val="Arial Cyr"/>
        <charset val="204"/>
      </rPr>
      <t xml:space="preserve">Поддержка трех потоков; 1×Аудио вход / 1×Аудио выход; MicroSD до 32Gb; День/Ночь; Функция ICR; 3D-DNR; Анти-Туман / Анти-Дым; Подавление видео-шумов; WDR - широкий динамический диапазон; Компенсация засветки; ИК подсветка 10 сверхмощных светодиодов до 150метров; Автослежение за движущимся объектом; Запись по событию или движению в кадре; Мульти-протокольная поддержка; Поддержка ONVIF; Профессиональное ПО на 64 камеры в комплекте; Интеграция с CMS ПО: Macroscop/DSSL-Trassir/ITV-Intellect; Кронштейн и БлокПитания в комплекте; Класс защиты от непогоды IP66; Питание: </t>
    </r>
    <r>
      <rPr>
        <sz val="8"/>
        <rFont val="Arial Cyr"/>
        <charset val="204"/>
      </rPr>
      <t>AC24V 2.2A;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7.0г.; Температура: -40°C...+60°C; Размер: Ø245×400мм.</t>
    </r>
  </si>
  <si>
    <r>
      <t>Мощность: длительная 600W / пиковая 1200W (10сек.);</t>
    </r>
    <r>
      <rPr>
        <sz val="8"/>
        <rFont val="Arial Cyr"/>
        <charset val="204"/>
      </rPr>
      <t xml:space="preserve"> Фактор: 200%; Напряжение на входе: DC 12V; Напряжение на выходе: 220V; </t>
    </r>
    <r>
      <rPr>
        <b/>
        <sz val="8"/>
        <rFont val="Arial Cyr"/>
        <charset val="204"/>
      </rPr>
      <t xml:space="preserve">Форрма напряжения: Чистая синусоида; </t>
    </r>
    <r>
      <rPr>
        <sz val="8"/>
        <rFont val="Arial Cyr"/>
        <charset val="204"/>
      </rPr>
      <t>Управление: автоматическое, CPU процессор; Защита: Выcокое напряжение / Низкое напряжение / Скачек напржения / Короткое замыкание / Высокая температура / Утечка напряжения; Евро-вилка; Температура: -20°C…+50°C; Размер: 260х150х78мм; Вес: 2,2кг.</t>
    </r>
  </si>
  <si>
    <r>
      <t xml:space="preserve">Доступные Программные модули по распознованию </t>
    </r>
    <r>
      <rPr>
        <b/>
        <sz val="8"/>
        <rFont val="Arial Cyr"/>
        <charset val="204"/>
      </rPr>
      <t>до 10'000'000 человек!</t>
    </r>
    <r>
      <rPr>
        <sz val="8"/>
        <rFont val="Arial Cyr"/>
        <charset val="204"/>
      </rPr>
      <t xml:space="preserve"> с последующей идентификации в режиме реального времени и при работе с архивами.</t>
    </r>
  </si>
  <si>
    <t>ТЕСТЕРЫ / ИНСТРУМЕНТЫ</t>
  </si>
  <si>
    <r>
      <rPr>
        <b/>
        <sz val="8"/>
        <rFont val="Arial Cyr"/>
        <charset val="204"/>
      </rPr>
      <t>4 контрольных входа; 4 управляемых выхода</t>
    </r>
    <r>
      <rPr>
        <sz val="8"/>
        <rFont val="Arial Cyr"/>
        <charset val="204"/>
      </rPr>
      <t xml:space="preserve">; оперативная память 32Mб. / флеш-память 256Мбит; коммуникационный протокол TCP/IP, RS232, RS485; протокол управления: Wiegand 26/34; cкорость передачи данных: 38400bps, 9600bps, 19200bps, 57600bps; макс. кол-во польз. 30'000; буфер памяти на 100'000 событий. </t>
    </r>
    <r>
      <rPr>
        <b/>
        <sz val="8"/>
        <rFont val="Arial Cyr"/>
        <charset val="204"/>
      </rPr>
      <t>Русское ПО в комплекте.</t>
    </r>
  </si>
  <si>
    <t>AC543</t>
  </si>
  <si>
    <t>HD-TVI ВИДЕОНАБЛЮДЕНИЕ</t>
  </si>
  <si>
    <t>Тип контактов: НР; Управление: DC 36V 3A; Материал: Метал; Размер: 86×50×20мм.</t>
  </si>
  <si>
    <r>
      <rPr>
        <b/>
        <sz val="12"/>
        <rFont val="Arial Cyr"/>
        <charset val="204"/>
      </rPr>
      <t xml:space="preserve">
</t>
    </r>
    <r>
      <rPr>
        <b/>
        <sz val="14"/>
        <rFont val="Arial Cyr"/>
        <charset val="204"/>
      </rPr>
      <t xml:space="preserve">TR200
</t>
    </r>
    <r>
      <rPr>
        <b/>
        <sz val="10"/>
        <color indexed="30"/>
        <rFont val="Arial Cyr"/>
        <charset val="204"/>
      </rPr>
      <t>HEAVY-DUTY</t>
    </r>
  </si>
  <si>
    <r>
      <t>16 программ. каналов; Частота: 400-480Мгц; Мощность: Регулируемая 2-5Вт.; Зона покрытия до 15км.</t>
    </r>
    <r>
      <rPr>
        <sz val="8"/>
        <rFont val="Arial"/>
        <family val="2"/>
        <charset val="204"/>
      </rPr>
      <t xml:space="preserve"> (в условиях прямой видимости); Оцифровка звука со шумоподавителем; Группировка CTCSS; Тревожная кнопка;</t>
    </r>
    <r>
      <rPr>
        <b/>
        <sz val="8"/>
        <rFont val="Arial"/>
        <family val="2"/>
        <charset val="204"/>
      </rPr>
      <t xml:space="preserve"> Голосовое меню: Русское / Казахское; Аккумулятор Li-Poly 3250mAh.; Пригодня для использования в сложных условиях эксплуатации; Влага/Пыле защищенный корпус; Класс защиты: IP67; Стандарт класса Military</t>
    </r>
  </si>
  <si>
    <t>RF Encoder
(НА ЗАКАЗ)</t>
  </si>
  <si>
    <t>GSD-808HP2</t>
  </si>
  <si>
    <t>8 Портов 10/100/1000Mbps; Gigabit Ethernet High Power 802.3af и 802.3at PoE гигабитный коммутатор; Каждый порт является гигабитным и имеет высокую мощность питания устройств PoE IEEE 802.3at суммарно до 240Вт по кабелю категории 5E / 6E на расстоянии до 100м; Plug &amp; Play PoE функции</t>
  </si>
  <si>
    <t xml:space="preserve">
GSD-808HP2</t>
  </si>
  <si>
    <t xml:space="preserve">
GSW-1600HP</t>
  </si>
  <si>
    <t>16 Портов 10/100/1000Mbps; Gigabit Ethernet High Power 802.3af и 802.3at PoE гигабитный коммутатор; Каждый порт является гигабитным и имеет высокую мощность питания устройств PoE IEEE 802.3at суммарно до 220Вт по кабелю категории 5E / 6E на расстоянии до 100м; Plug &amp; Play PoE функции</t>
  </si>
  <si>
    <t xml:space="preserve">
GSW-2400HPS</t>
  </si>
  <si>
    <t>24 Порта 10/100/1000Mbps; Gigabit Ethernet High Power 802.3af и 802.3at PoE гигабитный коммутатор; Каждый порт является гигабитным и имеет высокую мощность питания устройств PoE IEEE 802.3at суммарно до 300Вт по кабелю категории 5E / 6E на расстоянии до 100м; Plug &amp; Play PoE функции</t>
  </si>
  <si>
    <t>Инструмент для аккуратного снятия изоляции с кабеля; Диаметр оплетки: 4-12мм; Применяетс для: UTP / FTP / RG-59 / RG-6</t>
  </si>
  <si>
    <t>Тип: радиочастотный; Частота: 8.2Мгц.; Дистанция: 10-40мм.; Тип установки: Врезной/Настольный; Питание: 220V 0.2A; Материал: Стекло / Алюминий; Размер: 240х240х20мм.; Вес: 1,8кг.</t>
  </si>
  <si>
    <t>AMK1000</t>
  </si>
  <si>
    <t>AMK1010</t>
  </si>
  <si>
    <t>AMD3040</t>
  </si>
  <si>
    <t>Тип: Акустомагнитный; Частота: 58КГц.; Дистанция детекции: 150мм; Дистанция диавктивации: 10-100мм; Тип установки: Настольный; Питание: Активный; Материал: Пластик; Размер: 240x240x25мм.; Вес: 1,3кг.</t>
  </si>
  <si>
    <t>Тип: Акустомагнитный; Частота: 58КГц.; Дистанция: Касание мягкой меткой к рабочей поверхности; Тип установки: Настольный; Питание: Пассивный, без питания; Материал: Пластик; Размер: 155x105x7мм.; Вес: 0,3кг.</t>
  </si>
  <si>
    <t>Тип: Акустомагнитный; Предназначен для автоматического снятия жестких датчиков SUPER TAG; Диавктивация: Автоматический электрический привод; Тип установки: Настольный; Питание: AC 24V 2.0A; Материал: Пластик; Размер: 150x102х63мм.; Вес: 1,02кг.</t>
  </si>
  <si>
    <t>Тип: Акустомагнитный; Предназначен для автоматического снятия жестких датчиков SUPER TAG; Диавктивация: Автоматический электрический привод; Тип установки: Врезной/Настольный; Питание: AC 24V 2.0A; Материал: Пластик; Размер: 220x180х63мм.; Вес: 1,12кг.</t>
  </si>
  <si>
    <t>Съемник жестких меток (тайгеров); Мощность магнита: 8000гр./сек.; Материал: Сталь / Алюминий; Вазмер: Ø75х45мм.; Вес: 440гр.</t>
  </si>
  <si>
    <t>Съемник жестких меток (тайгеров); Мощность магнита: 9000гр./сек.; Материал: Сталь / Алюминий; Размер: Ø75х45мм.; вВес: 550гр.</t>
  </si>
  <si>
    <t>Съемник жестких меток (тайгеров); Мощность магнита: 9000гр./сек.; Материал: Сталь / Алюминий / Пластик; Размер: Ø72х39мм.; Вес: 320гр.</t>
  </si>
  <si>
    <t>Съемник жестких меток (тайгеров); Мощность магнита: 9000гр./сек.; Материал: Сталь / Алюминий / Пластик; Размер: Ø72х34мм.; Вес: 400гр.</t>
  </si>
  <si>
    <t>PB2460</t>
  </si>
  <si>
    <r>
      <rPr>
        <b/>
        <sz val="8"/>
        <rFont val="Arial Cyr"/>
        <charset val="204"/>
      </rPr>
      <t>24V 2.5A 60W</t>
    </r>
    <r>
      <rPr>
        <sz val="8"/>
        <rFont val="Arial Cyr"/>
        <charset val="204"/>
      </rPr>
      <t xml:space="preserve">   Импульсный источник питания; Входное напряжение:</t>
    </r>
    <r>
      <rPr>
        <b/>
        <sz val="8"/>
        <rFont val="Arial Cyr"/>
        <charset val="204"/>
      </rPr>
      <t xml:space="preserve"> 100-240V 47~63Гц; Защита: Короткое замыкание / Перегрузка</t>
    </r>
    <r>
      <rPr>
        <sz val="8"/>
        <rFont val="Arial Cyr"/>
        <charset val="204"/>
      </rPr>
      <t xml:space="preserve">; Провод 1.0м.; Корпус: Метал; </t>
    </r>
    <r>
      <rPr>
        <b/>
        <sz val="8"/>
        <rFont val="Arial Cyr"/>
        <charset val="204"/>
      </rPr>
      <t>Класс защиты IP67</t>
    </r>
    <r>
      <rPr>
        <sz val="8"/>
        <rFont val="Arial Cyr"/>
        <charset val="204"/>
      </rPr>
      <t>; Внутреннего/Наружного использования; Температура: -30°C...+60°C; Размер: 162×42.5×32мм</t>
    </r>
  </si>
  <si>
    <t>Клипса фиксатор</t>
  </si>
  <si>
    <t>Тросик</t>
  </si>
  <si>
    <r>
      <t>Номинальное напряжение: 12V; Емкость: 260Ah; Тип: Гелевые</t>
    </r>
    <r>
      <rPr>
        <sz val="8"/>
        <rFont val="Arial Cyr"/>
        <charset val="204"/>
      </rPr>
      <t>; Описание: необслуживаемые герметизированные аккумуляторы с высокой степенью защиты, устойчивость к глубоким разрядам; Срок службы: Увеличенный до 12 лет; Температура: -15°C…+40°C; Размер: 521х269х220мм; Вес:   (Специально созданные для построения систем Гарантированного энергоснабжения на базе Солнечных элементов, Ветровых генераторов)</t>
    </r>
  </si>
  <si>
    <r>
      <t xml:space="preserve">1.3 Мегапикс. цветная; Разрешение: SXGA 1280×960@30кадр.сек.; Мин. освещ. 0.01Люкс; Объектив: Zoom 480X 30X Оптический / 16X Цифровой, f=4.3~129.0mm.; </t>
    </r>
    <r>
      <rPr>
        <sz val="8"/>
        <rFont val="Arial Cyr"/>
        <charset val="204"/>
      </rPr>
      <t xml:space="preserve">Вращение: 360°Гор. / 90°Верт. (180°авто переворот) Макс.300°/сек.; 256 контрольных точек / 8 путей / 2 маски / 32 предустановки; Компрессия: H.264; Интерфейс: TCP/IP, LAN 10/100M; Скорость передачи данных: 2.2Мбит./сек.; </t>
    </r>
    <r>
      <rPr>
        <b/>
        <sz val="8"/>
        <rFont val="Arial Cyr"/>
        <charset val="204"/>
      </rPr>
      <t xml:space="preserve">Поддержка двух потоков; 1×Аудио вход / 1×Аудио выход; MicroSD до 32Gb; День/Ночь; Функция ICR; 3D-DNR; Подавление видео-шумов; WDR - широкий динамический диапазон; Компенсация засветки; Запись по событию или движению в кадре; Мульти-протокольная поддержка; Поддержка ONVIF; Профессиональное ПО на 64 камеры в комплекте; Интеграция с CMS ПО: Macroscop/DSSL-Trassir/ITV-Intellect; Кронштейн и БлокПитания в комплекте; Класс защиты от непогоды IP66; Питание: </t>
    </r>
    <r>
      <rPr>
        <sz val="8"/>
        <rFont val="Arial Cyr"/>
        <charset val="204"/>
      </rPr>
      <t>AC24V 1.0A;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6.5г.; Температура: -40°C...+60°C; Размер: Ø220×305мм.</t>
    </r>
  </si>
  <si>
    <r>
      <t xml:space="preserve">Тип: Одномодовый 9/125мкм; Тип коннекторов: SC-SC; Диаметр: 2мм; </t>
    </r>
    <r>
      <rPr>
        <b/>
        <sz val="8"/>
        <rFont val="Arial Cyr"/>
        <charset val="204"/>
      </rPr>
      <t>Длина: 3м.;</t>
    </r>
    <r>
      <rPr>
        <sz val="8"/>
        <rFont val="Arial Cyr"/>
        <family val="2"/>
        <charset val="204"/>
      </rPr>
      <t xml:space="preserve"> Применяется для соединения оптических распределительных узлов и сетевых устройств, между активными сетевыми устройствами и т.д.</t>
    </r>
  </si>
  <si>
    <t>3-SC/UPC-SС/UPC</t>
  </si>
  <si>
    <r>
      <t xml:space="preserve">Тип: Одномодовый 9/125мкм; Тип коннекторов: SC-SC; Диаметр: 2мм; </t>
    </r>
    <r>
      <rPr>
        <b/>
        <sz val="8"/>
        <rFont val="Arial Cyr"/>
        <charset val="204"/>
      </rPr>
      <t>Длина: 5м.;</t>
    </r>
    <r>
      <rPr>
        <sz val="8"/>
        <rFont val="Arial Cyr"/>
        <family val="2"/>
        <charset val="204"/>
      </rPr>
      <t xml:space="preserve"> Применяется для соединения оптических распределительных узлов и сетевых устройств, между активными сетевыми устройствами и т.д.</t>
    </r>
  </si>
  <si>
    <r>
      <t xml:space="preserve">Тип: Одномодовый 9/125мкм; Тип коннекторов: SC-SC; Диаметр: 2мм; </t>
    </r>
    <r>
      <rPr>
        <b/>
        <sz val="8"/>
        <rFont val="Arial Cyr"/>
        <charset val="204"/>
      </rPr>
      <t>Длина: 10м.;</t>
    </r>
    <r>
      <rPr>
        <sz val="8"/>
        <rFont val="Arial Cyr"/>
        <family val="2"/>
        <charset val="204"/>
      </rPr>
      <t xml:space="preserve"> Применяется для соединения оптических распределительных узлов и сетевых устройств, между активными сетевыми устройствами и т.д.</t>
    </r>
  </si>
  <si>
    <t>5-SC/UPC-SС/UPC</t>
  </si>
  <si>
    <t>10-SC/UPC-SС/UPC</t>
  </si>
  <si>
    <r>
      <t xml:space="preserve">Тип: Одномодовый 9/125мкм; Тип коннектора: SC; Диаметр: 0.9мм; </t>
    </r>
    <r>
      <rPr>
        <b/>
        <sz val="8"/>
        <rFont val="Arial Cyr"/>
        <charset val="204"/>
      </rPr>
      <t>Длина: 1.5м.;</t>
    </r>
    <r>
      <rPr>
        <sz val="8"/>
        <rFont val="Arial Cyr"/>
        <family val="2"/>
        <charset val="204"/>
      </rPr>
      <t xml:space="preserve"> Предназначен для спайки магистрального кабеля внутри соединительной муфты и подключение его к оконечным устройствам</t>
    </r>
  </si>
  <si>
    <t>1.5-SC/UPC</t>
  </si>
  <si>
    <t>Муфта Оптическая Тупиковая</t>
  </si>
  <si>
    <t>SNR-FOSC-D</t>
  </si>
  <si>
    <t>Тип: Вертикальная; Количество портов: 24/48; Герметичные вводы/выводы: 4; Клас защиты: IP67</t>
  </si>
  <si>
    <t>SNR-FOSC-G</t>
  </si>
  <si>
    <t>SNR-FOSC-M</t>
  </si>
  <si>
    <t>Тип: Накладной; Доступ с наружи: ключ; Доступ изнутри: Ключ / Кнопка доступа / Удаленное управление с домофона; Механическая запирающая щеколда при закрывании двери; 3х Механических ключа в комплекте; Материал: Нержавеющая сталь; Питание: DC +12V 1.6А; Температура: -40°C...+60°C; Размер: 130x111x35мм.; Вес: 1.9кг</t>
  </si>
  <si>
    <r>
      <t>Intel Pentium QuadCore i5-3470 3,3GHz (3,7GHz с TurboBoost2.0)</t>
    </r>
    <r>
      <rPr>
        <sz val="8"/>
        <rFont val="Arial"/>
        <family val="2"/>
        <charset val="204"/>
      </rPr>
      <t>; B75MA-P45; DDR III 8192Mb (1333Mhz); HDD 500Gb HDD SATAII/III (7200rpm); NVIDIA GeForce GTS450 2048MB HDMI; DVD-RW 24x LG SATA; Блок питания HuntKey APFC600 600W; Кейс + Клавиатура + Мышь + Коврик</t>
    </r>
  </si>
  <si>
    <t>Детекция: Магнито-контактная технология; Эффективная дистанция: 1.5см; Процессор обработки данных; Индикатор состояния; Привязка событий ко текущему времени; Тампер; Канал передачи данных: Беспроводной, частота 433MHz; Питание: Автономная батарея DC 3V 7mA (режим ожидания) 12mA (режим передачи); Размер: 81×32×25мм (без геркона); Температура: -10...+50°C</t>
  </si>
  <si>
    <r>
      <t xml:space="preserve">0.5 Мегапиксельная цветная; разрешение: D1 720x576@30кадр.сек. / 0.15 Люкс; </t>
    </r>
    <r>
      <rPr>
        <sz val="8"/>
        <rFont val="Arial Cyr"/>
        <charset val="204"/>
      </rPr>
      <t>объектив варифокальный f4.0mm-f9.0mm / F1.5 регул. фокуса, угол обзора 62.7°;</t>
    </r>
    <r>
      <rPr>
        <b/>
        <sz val="8"/>
        <rFont val="Arial Cyr"/>
        <charset val="204"/>
      </rPr>
      <t xml:space="preserve"> компрессия: H.264/MPEG4/MJPEG; </t>
    </r>
    <r>
      <rPr>
        <sz val="8"/>
        <rFont val="Arial Cyr"/>
        <charset val="204"/>
      </rPr>
      <t>интерфейс: TCP/IP, 10/100 Based-T;</t>
    </r>
    <r>
      <rPr>
        <b/>
        <sz val="8"/>
        <rFont val="Arial Cyr"/>
        <charset val="204"/>
      </rPr>
      <t xml:space="preserve"> Motion Detection - функция контроля движения; поддержка протоколов ONVIF; видео на мобильном iPad, iPhone, Android</t>
    </r>
    <r>
      <rPr>
        <sz val="8"/>
        <rFont val="Arial Cyr"/>
        <charset val="204"/>
      </rPr>
      <t>; ПО в комплекте; питание: DC 5V / 2.9W / 0.6A; габариты: Ø124.3x102мм</t>
    </r>
  </si>
  <si>
    <t>4 канальный Сетевой IP Видеорегистратор</t>
  </si>
  <si>
    <t xml:space="preserve">
8 канальный Сетевой IP Видеорегистратор</t>
  </si>
  <si>
    <t>Umbrella   DC 12-24V 500mA; питание радиостанции от ТС; для радиостанций Umbrella A100</t>
  </si>
  <si>
    <t>VA018</t>
  </si>
  <si>
    <t>Umbrella   DC 12-24V 500mA; питание радиостанции от ТС; для радиостанций Umbrella A300</t>
  </si>
  <si>
    <t>VA012</t>
  </si>
  <si>
    <t>BP013</t>
  </si>
  <si>
    <t>BP016</t>
  </si>
  <si>
    <t>COUGAR</t>
  </si>
  <si>
    <t>8 канальная плата видеорегистрации</t>
  </si>
  <si>
    <r>
      <t xml:space="preserve">Выносная направленная сетчатая антенна, </t>
    </r>
    <r>
      <rPr>
        <b/>
        <sz val="8"/>
        <rFont val="Arial Cyr"/>
        <charset val="204"/>
      </rPr>
      <t>для обеспечения беспроводной связи на большое расстояние до 25км</t>
    </r>
    <r>
      <rPr>
        <sz val="8"/>
        <rFont val="Arial Cyr"/>
        <charset val="204"/>
      </rPr>
      <t>. Усиление: 21dBi; HPBW по горизонтали 8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, по вертикали 5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; Разъем: N-female</t>
    </r>
  </si>
  <si>
    <t>ОБЪЕКТИВЫ МЕГАПИКСЕЛЬНЫЕ ДЛЯ СЕТЕВЫХ IP КАМЕР и АНАЛОГОВЫХ HD КАЧЕСТВА</t>
  </si>
  <si>
    <r>
      <t xml:space="preserve">F314
</t>
    </r>
    <r>
      <rPr>
        <b/>
        <sz val="10"/>
        <color indexed="12"/>
        <rFont val="Arial"/>
        <family val="2"/>
        <charset val="204"/>
      </rPr>
      <t>HEAVY-DUTY</t>
    </r>
  </si>
  <si>
    <r>
      <t xml:space="preserve">2 Луча; Эффективная дистация: 20 метров (улица) / 60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Питание: DC 13.8-24.0V 100mA;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</si>
  <si>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t>Применение: для крепления ценников, ярлыков, лейблов и т.д. на изделия из ткани, одежде, обуви, спальному белью, игрушкам и т.д. Тип: F - для тонких тканей; игла: длина 14мм, Ø1.2мм</t>
  </si>
  <si>
    <t>Электромеханическая защелка для дверей из алюм. профиля и дерева; Тип контакта: нормально-замкнутый / нормально-разомкнутый; Щеколда: 44х13х13мм; Питание: DC 12V 0,2A; Размер: 148х33х39мм.; Вес: 0.4кг</t>
  </si>
  <si>
    <t>BM410</t>
  </si>
  <si>
    <t>Для защиты провода между подвижными монтажными поверхностями (например монтаж провода домофона между стеной и воротами); Материал: Сталь; Размер: 300x13мм</t>
  </si>
  <si>
    <t>Электромагнитный замок; тип: Накладной; сила притяжения: 350кг.; Питание: DC 12V 0,45A</t>
  </si>
  <si>
    <t>Электромагнитный замок; тип: Накладной; сила притяжения: 500кг.; Питание: DC 12V 0,5A</t>
  </si>
  <si>
    <t>Тип: Накладной; Доступ с наружи: ключ; Доступ изнутри: Ключ / Кнопка доступа / Удаленное управление с домофона; Механическая запирающая щеколда при закрывании двери; 3х Механических ключа в комплекте; Материал: Нержавеющая сталь; Питание: DC +12V 1.8А; Температура: -40°C...+60°C; Размер: 120x102x35мм.; Вес: 1.7кг</t>
  </si>
  <si>
    <t>EL135</t>
  </si>
  <si>
    <t>Для электромагнитный замок накладного типа с подвижным "Z" образным креплением, Материал: алюминий; Размер: под замок EL150</t>
  </si>
  <si>
    <t>Для электромагнитный замок накладного типа с подвижным "L" образным креплением; Материал: алюминий; Размер: под замок EL135</t>
  </si>
  <si>
    <t>Для электромагнитный замок накладного типа с подвижным "Z" образным креплением; Материал: алюминий; Размер: под замок EL135</t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</si>
  <si>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2 (двух) IP камер. Скорость движения автомобиля - до 20 км/ч. Профессиональное решение.</t>
    </r>
  </si>
  <si>
    <r>
      <t xml:space="preserve">Лицензия на обработку Видео Потока 1 (одной) IP камеры. Профессиональное решение, разработанное специально для IP камер. </t>
    </r>
    <r>
      <rPr>
        <b/>
        <sz val="8"/>
        <rFont val="Arial Cyr"/>
        <charset val="204"/>
      </rPr>
      <t>В комплекте: Модуль обнаружения лиц / Модуль интерактивного поиска / Модуль трекинга / Пакет интеграции / Сетевой клиент</t>
    </r>
  </si>
  <si>
    <r>
      <t>MACROSCOP TOTAL</t>
    </r>
    <r>
      <rPr>
        <sz val="8"/>
        <rFont val="Arial Cyr"/>
        <charset val="204"/>
      </rPr>
      <t xml:space="preserve"> (система содержащая неограниченное количество камер / серверов / рабочих мест)</t>
    </r>
  </si>
  <si>
    <t>Пакет: Все в Одном</t>
  </si>
  <si>
    <r>
      <t>Мегапиксельная IP камера</t>
    </r>
    <r>
      <rPr>
        <u/>
        <sz val="8"/>
        <color indexed="12"/>
        <rFont val="Arial Cyr"/>
        <family val="2"/>
        <charset val="204"/>
      </rPr>
      <t xml:space="preserve">
http://www.youtube.com/watch?v=Jt47L_HwbhM</t>
    </r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</si>
  <si>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>12,0mm</t>
    </r>
    <r>
      <rPr>
        <sz val="8"/>
        <rFont val="Arial"/>
        <family val="2"/>
        <charset val="204"/>
      </rPr>
      <t xml:space="preserve"> F2,0 1/3" угол обзора 31°</t>
    </r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</si>
  <si>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>16,0mm</t>
    </r>
    <r>
      <rPr>
        <sz val="8"/>
        <rFont val="Arial"/>
        <family val="2"/>
        <charset val="204"/>
      </rPr>
      <t xml:space="preserve"> F2,0 1/3" угол обзора 24°</t>
    </r>
  </si>
  <si>
    <t>Acer G193HQb</t>
  </si>
  <si>
    <r>
      <t>Автономная панель с уведомлением по GSM каналам связи; Поддержка 20 беспроводых датчика</t>
    </r>
    <r>
      <rPr>
        <sz val="8"/>
        <rFont val="Arial Cyr"/>
        <charset val="204"/>
      </rPr>
      <t>; Канал приема данных: Беспроводной, частота 433MHz; Удаленная прослушка через мобильный телефон; Уведомление: Автодозвон и SMS; Управление: через мобильный телефон; Встроенный аккумулятор 3.7V 800mA до 8 часов автономной работы; Питание: DC 12V 15-200mA; Температура: -10...+50°C</t>
    </r>
    <r>
      <rPr>
        <b/>
        <sz val="8"/>
        <rFont val="Arial Cyr"/>
        <charset val="204"/>
      </rPr>
      <t>; Комплектация: Беспроводная сирена со встроенным GSM передатчиком x1, Датчик движения беспроводной x1, магнитно-контактный датчик беспроводной x1, брелоки ДУ x2, блок питания x1</t>
    </r>
  </si>
  <si>
    <t>ИП212-63 «Данко»</t>
  </si>
  <si>
    <t>Извещатель дымовой; Тип контактов: НР; Чувствительность извещателя: 0,05-0,2дБ/м; Сброс сигнала производится отключением или переполюсовкой питания; Способ крепления: Накладной; Внутреннегоо применения; Пластик; Питание: DC 9-30V 25мА; Размер: Ø105х50мм</t>
  </si>
  <si>
    <t>Извещатель дымовой; Тип контактов: НР; Чувствительность извещателя: 0,05-0,2дБ/м; Сброс сигнала производится отключением или переполюсовкой питания; Способ крепления: Накладной; Внутреннегоо применения; Пластик; Питание: DC 9-30V 4-30мА; Размер: Ø93х46мм</t>
  </si>
  <si>
    <t>КДЗС Гильза; Размер: 60мм; Предназначенны для укрепления сваренных волокон и укладки их в кассеты фиксации, применяется при любых сварках в любых муфтах и сплитерах</t>
  </si>
  <si>
    <t>КДЗС</t>
  </si>
  <si>
    <t>Сплайс Кассета</t>
  </si>
  <si>
    <t>SNС-FOSC-12P</t>
  </si>
  <si>
    <t>SNB-FOSC-8P</t>
  </si>
  <si>
    <t>SNB-FOSC-16P</t>
  </si>
  <si>
    <t>SNB-FOSC-32P</t>
  </si>
  <si>
    <t>SNС-FOSC-32P</t>
  </si>
  <si>
    <t>Сигнальный Видео разъем; Тип: Прямой BNC "папа" коннектор на Коаксиальный кабель RG-6; Сопротивление: 75Ом; Крепление: под пайку; Материал: Никелерованный сплав Цинка и Стали; Центральный контакт: Слав Меди и Латуни</t>
  </si>
  <si>
    <t>Тип: Настенный; Количество портов: 4; Размер: 310х310х88мм; Вес 3.7кг; Применяется для распайки оптического кабеля внутри помещений, может применятся как в оконечной точке сети, так же и в промежуточных точках</t>
  </si>
  <si>
    <t>SNB-FOSC-H4P</t>
  </si>
  <si>
    <t>Тип: Настенный; Количество портов: 8; Размер: 310х310х88мм; Вес 3.7кг; Применяется для распайки оптического кабеля внутри помещений, может применятся как в оконечной точке сети, так же и в промежуточных точках</t>
  </si>
  <si>
    <t>Тип: Настенный; Количество портов: 16; Размер: 310х310х88мм; Вес 3.7кг; Применяется для распайки оптического кабеля внутри помещений, может применятся как в оконечной точке сети, так же и в промежуточных точках</t>
  </si>
  <si>
    <t>Тип: Настенный; Количество портов: 32; Размер: 360х360х110мм; Вес 5.0кг; Применяется для распайки оптического кабеля внутри помещений, может применятся как в оконечной точке сети, так же и в промежуточных точках</t>
  </si>
  <si>
    <t>Термоусаживаемая Гильза</t>
  </si>
  <si>
    <r>
      <t xml:space="preserve">2.1 Мегапикс. цветная; Разрешение: FullHD 1920×1080@30кадр.сек.; Мин. освещ. 0.01 Люкс; Объектив: Варифокальный f2.8-12.0mm, Угол обзора 110.0~28.0°; </t>
    </r>
    <r>
      <rPr>
        <sz val="8"/>
        <rFont val="Arial Cyr"/>
        <charset val="204"/>
      </rPr>
      <t xml:space="preserve">Компрессия: H.264/MJPEG; Интерфейс: TCP/IP, LAN 10/100M; Скорость передачи данных: 4.0Мбит./сек.; </t>
    </r>
    <r>
      <rPr>
        <b/>
        <sz val="8"/>
        <rFont val="Arial Cyr"/>
        <charset val="204"/>
      </rPr>
      <t xml:space="preserve">Поддержка двух потоков; 1×Аудио вход / 1×Аудио выход (опция); 1×Тревож. вход / 1×Тревож. выход (опция); MicroSD до 64Gb; ИК подсветка до 40м.; День/Ночь; 3D-DNR; Функция ICR; ИК фильтр; Анти-Туман / Анти-Дым; Подавление видео-шумов; WDR - широкий динамический диапазон; Компенсация засветки; Запись по событию или движению в кадре; Поддержка ONVIF; Интеграция с CMS ПО: Macroscop/DSSL-Trassir/ITV-Intellect; Антивандальный металический корпус IK08; Класс защиты от непогоды IP66; Питание: по локальной сети 802.3af PoE / </t>
    </r>
    <r>
      <rPr>
        <sz val="8"/>
        <rFont val="Arial Cyr"/>
        <charset val="204"/>
      </rPr>
      <t>DC +12V 1.0A;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1.2кг; Температура: -40°C...+60°C; Размер: Ø112×326мм.</t>
    </r>
  </si>
  <si>
    <r>
      <t xml:space="preserve">Беспроводная Точка доступа с функцией Моста; Поддержкой стандартов IEEE 802.11a/n 300Мбит/с; Частота: 5ГГц; Ррежим работы: Точка доступа / Беспроводной клиент и маршрутизатор / Мост; Надежная защита сетевой информации с 64/128/152-битным WEP-шифрованием; Встроенная 15дБ Антенна + RP-SMA разъем для внешней антенны; Питание через кабель Ethernet (POE); интерфейс: Web/SNMP; Поддержка режима WISP; Класс защиты IP55; Применение: Уличное; </t>
    </r>
    <r>
      <rPr>
        <b/>
        <sz val="8"/>
        <rFont val="Arial Cyr"/>
        <charset val="204"/>
      </rPr>
      <t>Эффективная дистанция до 5 км</t>
    </r>
  </si>
  <si>
    <r>
      <t xml:space="preserve">Беспроводная Точка доступа с функцией Моста; Поддержкой стандартов IEEE 802.11a/n 300Мбит/с; Частота: 5ГГц; Ррежим работы: Точка доступа / Беспроводной клиент и маршрутизатор / Мост; Надежная защита сетевой информации с 64/128-битным WEP-шифрованием; Встроенная 16дБ Антенна + RP-SMA разъем для внешней антенны; Питание через кабель Ethernet (POE); интерфейс: Web/SNMP; Поддержка режима WISP; Класс защиты IP55; Применение: Уличное; </t>
    </r>
    <r>
      <rPr>
        <b/>
        <sz val="8"/>
        <rFont val="Arial Cyr"/>
        <charset val="204"/>
      </rPr>
      <t>Эффективная дистанция до 5 км</t>
    </r>
  </si>
  <si>
    <r>
      <t xml:space="preserve">Беспроводная сеть с поддержкой стандартов IEEE 802.11b/g/n 150 Мбит/с; режим работы: точка доступа, беспроводной клиент и маршрутизатор, мост, AP/WDS, Client/WDS; Надежная защита сетевой информации с 64/128-битным WEP-шифрованием, WPA/WPA2/WPA-PSK/WPA2-PSK; N-type разъем для внешней антенны; выходная мощность: 802.11b 20dBm 500mW; Питание через кабель Ethernet (POE); интерфейс: Web/DHCP Client; Корпус, обеспечивающий эксплуатацию в тяжелых климатических условиях IP65; </t>
    </r>
    <r>
      <rPr>
        <b/>
        <sz val="8"/>
        <rFont val="Arial Cyr"/>
        <charset val="204"/>
      </rPr>
      <t>Эффективная дистанция до 5 км</t>
    </r>
  </si>
  <si>
    <t>WNAP-7206</t>
  </si>
  <si>
    <t xml:space="preserve">
ANT-FP18A</t>
  </si>
  <si>
    <t xml:space="preserve">
ANT-GR21</t>
  </si>
  <si>
    <t xml:space="preserve">
ANT-OM15</t>
  </si>
  <si>
    <t xml:space="preserve">
ANT-FP23A</t>
  </si>
  <si>
    <r>
      <t xml:space="preserve">Выносная направленная плоскопанельная антенна, </t>
    </r>
    <r>
      <rPr>
        <b/>
        <sz val="8"/>
        <rFont val="Arial Cyr"/>
        <charset val="204"/>
      </rPr>
      <t>для обеспечения беспроводной связи на большое расстояние до 25км</t>
    </r>
    <r>
      <rPr>
        <sz val="8"/>
        <rFont val="Arial Cyr"/>
        <charset val="204"/>
      </rPr>
      <t>. Усиление: 23dBi; HPBW по горизонтали 30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, по вертикали 20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; Разъем: N-female</t>
    </r>
  </si>
  <si>
    <t xml:space="preserve">
GSD-808HP</t>
  </si>
  <si>
    <r>
      <t>4кан. Сетевой Видеорегистратор (NVR)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разрешение: 5MP 2592x1944пикс.@50кадр.сек. / 3MP 2048x1536пикс.@75кадр.сек. / FullHD 1920x1080пикс.@100кадр.сек.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Разрешение записи: FullHD / HD;</t>
    </r>
    <r>
      <rPr>
        <sz val="8"/>
        <rFont val="Arial"/>
        <family val="2"/>
        <charset val="204"/>
      </rPr>
      <t xml:space="preserve"> Компрессия: H.264; Скорость передачи данных: 25Мбит./сек.; </t>
    </r>
    <r>
      <rPr>
        <b/>
        <sz val="8"/>
        <rFont val="Arial"/>
        <family val="2"/>
        <charset val="204"/>
      </rPr>
      <t>Поддержка двух потоков; Носители: 1×HDD SATA до 4Тб.; Интерфейс: 1×LAN Gigabit 10/100/1000Mbps / 1×HDMI / 1×USB 2.0 / 1×USB 3.0 / 1×Аудио вход / 1×Аудио выход;</t>
    </r>
    <r>
      <rPr>
        <sz val="8"/>
        <rFont val="Arial"/>
        <family val="2"/>
        <charset val="204"/>
      </rPr>
      <t xml:space="preserve"> Запись по событию или движению в кадре; Управление PTZ камерами; Видео на мобильных устройствах; Управление: ПДУ / Мышь; </t>
    </r>
    <r>
      <rPr>
        <b/>
        <sz val="8"/>
        <rFont val="Arial"/>
        <family val="2"/>
        <charset val="204"/>
      </rPr>
      <t>Воспроизведение 4кан. одновременно</t>
    </r>
    <r>
      <rPr>
        <sz val="8"/>
        <rFont val="Arial"/>
        <family val="2"/>
        <charset val="204"/>
      </rPr>
      <t>; Питание: AC 220V 1,3A; (HDD в комплект не входят)</t>
    </r>
  </si>
  <si>
    <r>
      <t>8кан. Сетевой Видеорегистратор (NVR)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разрешение: 5MP 2592x1944пикс.@100кадр.сек. / 3MP 2048x1536пикс.@150кадр.сек. / FullHD 1920x1080пикс.@200кадр.сек.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Разрешение записи: FullHD / HD;</t>
    </r>
    <r>
      <rPr>
        <sz val="8"/>
        <rFont val="Arial"/>
        <family val="2"/>
        <charset val="204"/>
      </rPr>
      <t xml:space="preserve"> Компрессия: H.264; Скорость передачи данных: 50Мбит./сек.; </t>
    </r>
    <r>
      <rPr>
        <b/>
        <sz val="8"/>
        <rFont val="Arial"/>
        <family val="2"/>
        <charset val="204"/>
      </rPr>
      <t>Поддержка двух потоков; Носители: 2×HDD SATA до 8Тб.; Интерфейс: 1×LAN Gigabit 10/100/1000Mbps / 1×HDMI / 1×USB 2.0 / 1×USB 3.0 / 1×Аудио вход / 1×Аудио выход;</t>
    </r>
    <r>
      <rPr>
        <sz val="8"/>
        <rFont val="Arial"/>
        <family val="2"/>
        <charset val="204"/>
      </rPr>
      <t xml:space="preserve"> Запись по событию или движению в кадре; Управление PTZ камерами; Видео на мобильных устройствах; Управление: ПДУ / Мышь; </t>
    </r>
    <r>
      <rPr>
        <b/>
        <sz val="8"/>
        <rFont val="Arial"/>
        <family val="2"/>
        <charset val="204"/>
      </rPr>
      <t>Воспроизведение 6кан. одновременно</t>
    </r>
    <r>
      <rPr>
        <sz val="8"/>
        <rFont val="Arial"/>
        <family val="2"/>
        <charset val="204"/>
      </rPr>
      <t>; Питание: AC 220V 2,0A; (HDD в комплект не входят)</t>
    </r>
  </si>
  <si>
    <t>16 канальный Сетевой IP Видеорегистратор</t>
  </si>
  <si>
    <t>16 канальный Сетевой IP Видеорегистратор со встроенным PoE питанием!</t>
  </si>
  <si>
    <t xml:space="preserve">
NS216</t>
  </si>
  <si>
    <t>32 канальный Сетевой IP Видеорегистратор</t>
  </si>
  <si>
    <t>NS432</t>
  </si>
  <si>
    <t>Стоимость услуги расчитывается из расчета 1 (одной) IP камеры; Разрешение: от 0.3MP до 5.0MP @30кадр.сек., в реальном времени (цена варьируется); Запись звукового потока; Доступ предоставляется на базе Профессионального Программного Обеспечения Macroscop с широкими возможностями уже в стандартной комплектации. Данный пакет предусматривается для объектов с установленным оборудованием в собственности клиента</t>
  </si>
  <si>
    <t>ЦЕНУ УТОЧНЯЙТЕ</t>
  </si>
  <si>
    <t>Стоимость услуги расчитывается из расчета 1 (одной) IP камеры; Разрешение: от 0.3MP до 5.0MP @30кадр.сек., в реальном времени (цена варьируется); Запись звукового потока; Доступ предоставляется на базе Профессионального Программного Обеспечения Macroscop с широкими возможностями уже в стандартной комплектации. Данный пакет предусматривается для объектов с оборудованием Unicom на условиях аренды</t>
  </si>
  <si>
    <r>
      <t>регулируемая диафрагма</t>
    </r>
    <r>
      <rPr>
        <sz val="8"/>
        <rFont val="Arial Cyr"/>
        <family val="2"/>
        <charset val="204"/>
      </rPr>
      <t xml:space="preserve"> / регулируемое фокусное расстояние Vari-Focal</t>
    </r>
    <r>
      <rPr>
        <b/>
        <sz val="8"/>
        <rFont val="Arial Cyr"/>
        <charset val="204"/>
      </rPr>
      <t xml:space="preserve">   3.5-9.0mm</t>
    </r>
    <r>
      <rPr>
        <sz val="8"/>
        <rFont val="Arial Cyr"/>
        <family val="2"/>
        <charset val="204"/>
      </rPr>
      <t xml:space="preserve"> F1,4 1/3" угол обзора 77.0°-30.0°; </t>
    </r>
    <r>
      <rPr>
        <b/>
        <sz val="8"/>
        <rFont val="Arial Cyr"/>
        <charset val="204"/>
      </rPr>
      <t>разрешение: 1MP</t>
    </r>
    <r>
      <rPr>
        <sz val="8"/>
        <rFont val="Arial Cyr"/>
        <family val="2"/>
        <charset val="204"/>
      </rPr>
      <t>; крепление CS</t>
    </r>
  </si>
  <si>
    <r>
      <t>автоматическая диафрагма DC-привод</t>
    </r>
    <r>
      <rPr>
        <sz val="8"/>
        <rFont val="Arial Cyr"/>
        <family val="2"/>
        <charset val="204"/>
      </rPr>
      <t xml:space="preserve"> / регулируемое фокусное расстояние Vari-Focal</t>
    </r>
    <r>
      <rPr>
        <b/>
        <sz val="8"/>
        <rFont val="Arial Cyr"/>
        <charset val="204"/>
      </rPr>
      <t xml:space="preserve">   4.0-9.0mm</t>
    </r>
    <r>
      <rPr>
        <sz val="8"/>
        <rFont val="Arial Cyr"/>
        <family val="2"/>
        <charset val="204"/>
      </rPr>
      <t xml:space="preserve"> F1,4 1/3" угол обзора 60.0°-30.0°; </t>
    </r>
    <r>
      <rPr>
        <b/>
        <sz val="8"/>
        <rFont val="Arial Cyr"/>
        <charset val="204"/>
      </rPr>
      <t>разрешение: 1.3MP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 xml:space="preserve">ИК Фильтр; </t>
    </r>
    <r>
      <rPr>
        <sz val="8"/>
        <rFont val="Arial Cyr"/>
        <family val="2"/>
        <charset val="204"/>
      </rPr>
      <t>крепление CS</t>
    </r>
  </si>
  <si>
    <r>
      <t>автоматическая диафрагма DC-привод</t>
    </r>
    <r>
      <rPr>
        <sz val="8"/>
        <rFont val="Arial Cyr"/>
        <charset val="204"/>
      </rPr>
      <t xml:space="preserve"> / регулируемое фокусное расстояние</t>
    </r>
    <r>
      <rPr>
        <sz val="8"/>
        <rFont val="Arial Cyr"/>
        <family val="2"/>
        <charset val="204"/>
      </rPr>
      <t xml:space="preserve"> Vari-Focal</t>
    </r>
    <r>
      <rPr>
        <b/>
        <sz val="8"/>
        <rFont val="Arial Cyr"/>
        <charset val="204"/>
      </rPr>
      <t xml:space="preserve">   6.0-60.0mm</t>
    </r>
    <r>
      <rPr>
        <sz val="8"/>
        <rFont val="Arial Cyr"/>
        <family val="2"/>
        <charset val="204"/>
      </rPr>
      <t xml:space="preserve"> F1,4 1/3" угол обзора 44.0°-4.58°; </t>
    </r>
    <r>
      <rPr>
        <b/>
        <sz val="8"/>
        <rFont val="Arial Cyr"/>
        <charset val="204"/>
      </rPr>
      <t>разрешение: 1.0MP</t>
    </r>
    <r>
      <rPr>
        <sz val="8"/>
        <rFont val="Arial Cyr"/>
        <family val="2"/>
        <charset val="204"/>
      </rPr>
      <t>; крепление CS</t>
    </r>
  </si>
  <si>
    <r>
      <t>Силовой коннектор для питания со встроенными гнездами с обоих сторон; Тип: AC-Переменный / DC-Постоянный ток, 3 контакта; Электрические допуски: AC 250V 25A (макс.); Матриал: Ударопрочный ABS пластик</t>
    </r>
    <r>
      <rPr>
        <b/>
        <sz val="8"/>
        <rFont val="Arial Cyr"/>
        <charset val="204"/>
      </rPr>
      <t>; Герметичный разъем; Класс защиты: IP68</t>
    </r>
  </si>
  <si>
    <t>Детекция: Магнито-контактная технология; Эффективная дистанция: 1.5см; Процессор обработки данных; Индикатор состояния; Привязка событий ко текущему времени; Тампер; Канал передачи данных: Беспроводной, частота 433MHz; Питание: Автономная батарея большой емкости DC 3V 7mA (режим ожидания) 12mA (режим передачи); Размер: 81×32×25мм (без геркона); Температура: -10...+50°C</t>
  </si>
  <si>
    <r>
      <t>Устройство защиты от перенапряжений, наводок, разрядов грозы</t>
    </r>
    <r>
      <rPr>
        <sz val="8"/>
        <rFont val="Arial Cyr"/>
        <charset val="204"/>
      </rPr>
      <t xml:space="preserve"> (подключается к видеокабелю и заземляется от всех наводок, то есть где проходят высоковольтные напряжения) защиты от перенапряжений после шторма грома; применима для защиты видео сигнала систем видеонаблюдения; низко ограниченное напряжение; </t>
    </r>
  </si>
  <si>
    <r>
      <t>8кан. Сетевой Видеорегистратор (NVR)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разрешение: 5MP 2592x1944пикс.@100кадр.сек. / 3MP 2048x1536пикс.@150кадр.сек. / FullHD 1920x1080пикс.@200кадр.сек.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Разрешение записи: FullHD / HD;</t>
    </r>
    <r>
      <rPr>
        <sz val="8"/>
        <rFont val="Arial"/>
        <family val="2"/>
        <charset val="204"/>
      </rPr>
      <t xml:space="preserve"> Компрессия: H.264; Скорость передачи данных: 50Мбит./сек.; </t>
    </r>
    <r>
      <rPr>
        <b/>
        <sz val="8"/>
        <rFont val="Arial"/>
        <family val="2"/>
        <charset val="204"/>
      </rPr>
      <t>Поддержка двух потоков; Носители: 2×HDD SATA до 8Тб.; Интерфейс: 1×LAN Gigabit 10/100/1000Mbps / 8×PoE 802.3af 100Mbps 120W / 1×HDMI / 1×USB 2.0 / 1×USB 3.0 / 1×Аудио вход / 1×Аудио выход;</t>
    </r>
    <r>
      <rPr>
        <sz val="8"/>
        <rFont val="Arial"/>
        <family val="2"/>
        <charset val="204"/>
      </rPr>
      <t xml:space="preserve"> Запись по событию или движению в кадре; Управление PTZ камерами; Видео на мобильных устройствах; Управление: ПДУ / Мышь; </t>
    </r>
    <r>
      <rPr>
        <b/>
        <sz val="8"/>
        <rFont val="Arial"/>
        <family val="2"/>
        <charset val="204"/>
      </rPr>
      <t>Воспроизведение 6кан. одновременно</t>
    </r>
    <r>
      <rPr>
        <sz val="8"/>
        <rFont val="Arial"/>
        <family val="2"/>
        <charset val="204"/>
      </rPr>
      <t xml:space="preserve">; Питание: AC 220V 7,0A; (HDD в комплект не входят)   </t>
    </r>
  </si>
  <si>
    <r>
      <t>4кан. Сетевой Видеорегистратор (NVR)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разрешение: 5MP 2592x1944пикс.@50кадр.сек. / 3MP 2048x1536пикс.@75кадр.сек. / FullHD 1920x1080пикс.@100кадр.сек.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Разрешение записи: FullHD / HD;</t>
    </r>
    <r>
      <rPr>
        <sz val="8"/>
        <rFont val="Arial"/>
        <family val="2"/>
        <charset val="204"/>
      </rPr>
      <t xml:space="preserve"> Компрессия: H.264; Скорость передачи данных: 20Мбит./сек.; </t>
    </r>
    <r>
      <rPr>
        <b/>
        <sz val="8"/>
        <rFont val="Arial"/>
        <family val="2"/>
        <charset val="204"/>
      </rPr>
      <t>Поддержка двух потоков; Носители: 1×HDD SATA до 4Тб.; Интерфейс: 1×LAN Gigabit 10/100/1000Mbps / 4×PoE 802.3af 100Mbps 50W / 1×HDMI / 1×USB 2.0 / 1×USB 3.0 / 1×Аудио вход / 1×Аудио выход;</t>
    </r>
    <r>
      <rPr>
        <sz val="8"/>
        <rFont val="Arial"/>
        <family val="2"/>
        <charset val="204"/>
      </rPr>
      <t xml:space="preserve"> Запись по событию или движению в кадре; Управление PTZ камерами; Видео на мобильных устройствах; Управление: ПДУ / Мышь; </t>
    </r>
    <r>
      <rPr>
        <b/>
        <sz val="8"/>
        <rFont val="Arial"/>
        <family val="2"/>
        <charset val="204"/>
      </rPr>
      <t>Воспроизведение 4кан. одновременно</t>
    </r>
    <r>
      <rPr>
        <sz val="8"/>
        <rFont val="Arial"/>
        <family val="2"/>
        <charset val="204"/>
      </rPr>
      <t>; Питание: AC 220V 3,8A; (HDD в комплект не входят)</t>
    </r>
  </si>
  <si>
    <t>Количество волокон: 16;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прокладки в кабельной канализации, туннелях, коллекторах, на мостах и эстакадах; Цвет: Черный (цена за 1 погонный метр)</t>
  </si>
  <si>
    <t>Количество волокон: 32;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прокладки в кабельной канализации, туннелях, коллекторах, на мостах и эстакадах; Цвет: Черный (цена за 1 погонный метр)</t>
  </si>
  <si>
    <t>Количество волокон: 32;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подвески на опорах линий связи, между зданиями и сооружениями; Цвет: Черный (цена за 1 погонный метр)</t>
  </si>
  <si>
    <t>Детекция: Магнито-контактная технология; Эффективная дистанция: до 6см; Процессора обработки данных; Индикатор состояния; Привязка событий ко текущему времени; Тампер; Канал передачи данных: Беспроводной, частота 433MHz; Питание: Автономная батарея большой емкости DC 3V 7mA (режим ожидания) 12mA (режим передачи); Антивандальный корпус; Температура: -10...+50°C</t>
  </si>
  <si>
    <t>E105</t>
  </si>
  <si>
    <t xml:space="preserve">IR300  </t>
  </si>
  <si>
    <t>парковочный барьер</t>
  </si>
  <si>
    <t>ТУРНИКЕТЫ / КАЛИТКИ / ОГРАЖДЕНИЯ</t>
  </si>
  <si>
    <r>
      <t xml:space="preserve">1.3 Мегапиксельная цветная; разрешение: SXGA 1280x1024@30кадр.сек. / 0.1 Люкс; </t>
    </r>
    <r>
      <rPr>
        <sz val="8"/>
        <rFont val="Arial Cyr"/>
        <charset val="204"/>
      </rPr>
      <t xml:space="preserve">объектив f3.8 mm / F1.5 регул. фокуса, угол обзора 80.4°; </t>
    </r>
    <r>
      <rPr>
        <b/>
        <sz val="8"/>
        <rFont val="Arial Cyr"/>
        <charset val="204"/>
      </rPr>
      <t>компрессия: H.264/MPEG4/MJPEG;</t>
    </r>
    <r>
      <rPr>
        <sz val="8"/>
        <rFont val="Arial Cyr"/>
        <charset val="204"/>
      </rPr>
      <t xml:space="preserve"> интерфейс: TCP/IP, LAN 10/100Base-T; </t>
    </r>
    <r>
      <rPr>
        <b/>
        <sz val="8"/>
        <rFont val="Arial Cyr"/>
        <charset val="204"/>
      </rPr>
      <t>Регулируемая LED белая подсветка до 10м. + функция стробоскопа;</t>
    </r>
    <r>
      <rPr>
        <sz val="8"/>
        <rFont val="Arial Cyr"/>
        <charset val="204"/>
      </rPr>
      <t xml:space="preserve"> </t>
    </r>
    <r>
      <rPr>
        <b/>
        <sz val="8"/>
        <rFont val="Arial Cyr"/>
        <charset val="204"/>
      </rPr>
      <t>встроенный микрофон + динамик; Smart Zoom - интеллектуальное цифровое приблежение/удаление; Motion detection - функция контроля движения + Датчик движения; Push Video - интеллектуальная запись; SmartLigh - контроль освещения; поддержка протоколов ONVIF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поддержка MicroSD карты памяти до 32Gb; расширенные функции видео на мобильном и планшетном ПК: iPad / iPhone / Android;</t>
    </r>
    <r>
      <rPr>
        <sz val="8"/>
        <rFont val="Arial Cyr"/>
        <charset val="204"/>
      </rPr>
      <t xml:space="preserve"> ПО в комплекте; питание: DC 5V / 2.0A</t>
    </r>
  </si>
  <si>
    <t xml:space="preserve">
AVN222
ONVIF</t>
  </si>
  <si>
    <r>
      <t xml:space="preserve">
</t>
    </r>
    <r>
      <rPr>
        <b/>
        <sz val="12"/>
        <rFont val="Arial Cyr"/>
        <charset val="204"/>
      </rPr>
      <t>VSC7540</t>
    </r>
  </si>
  <si>
    <r>
      <t xml:space="preserve">
</t>
    </r>
    <r>
      <rPr>
        <b/>
        <sz val="12"/>
        <rFont val="Arial Cyr"/>
        <charset val="204"/>
      </rPr>
      <t>VSC7520</t>
    </r>
  </si>
  <si>
    <t xml:space="preserve">
VSC312</t>
  </si>
  <si>
    <r>
      <t xml:space="preserve">
</t>
    </r>
    <r>
      <rPr>
        <b/>
        <sz val="12"/>
        <rFont val="Arial Cyr"/>
        <charset val="204"/>
      </rPr>
      <t>VSC512</t>
    </r>
  </si>
  <si>
    <t>WLAN БЕСПРОВОДНЫЕ ТОЧКИ ДОСТУПА / МОСТЫ / ФИДЕРНОЕ ОБОРУДОВАНИЕ</t>
  </si>
  <si>
    <t>Автономная Портативная Камера</t>
  </si>
  <si>
    <r>
      <t xml:space="preserve">АНТИвандальная </t>
    </r>
    <r>
      <rPr>
        <sz val="8"/>
        <rFont val="Arial"/>
        <family val="2"/>
        <charset val="204"/>
      </rPr>
      <t>Купольная Камера</t>
    </r>
  </si>
  <si>
    <t>F227</t>
  </si>
  <si>
    <t>HP200
(НА ЗАКАЗ)</t>
  </si>
  <si>
    <r>
      <t xml:space="preserve">Шлагбаум автоматический; </t>
    </r>
    <r>
      <rPr>
        <b/>
        <sz val="8"/>
        <rFont val="Arial"/>
        <family val="2"/>
        <charset val="204"/>
      </rPr>
      <t>Усиленный механизм с приводом в корпусе</t>
    </r>
    <r>
      <rPr>
        <sz val="8"/>
        <rFont val="Arial"/>
        <family val="2"/>
        <charset val="204"/>
      </rPr>
      <t>; Питание: AC 220V 90W 50Hz; Температура: -20°C…+50°C; Клас защиты: IP54; Комплектация: Контроллер привода и органов управления / 2х Пульта управления / Встроенная сигнальная лампа / Заграждающая стрела 5 метров, модель BB235 / Резиновые отбойники / Опорная стойка стрелы / 4х Монтажные анкерные болты</t>
    </r>
  </si>
  <si>
    <t xml:space="preserve">
TB104 </t>
  </si>
  <si>
    <t xml:space="preserve">
TB106</t>
  </si>
  <si>
    <t xml:space="preserve">
TB205</t>
  </si>
  <si>
    <t>Шлагбаум автоматический; Механизм с приводом в корпусе; Питание: AC 220V 90W 50Hz; Температура: -20°C…+50°C; Клас защиты: IP44; Комплектация: Контроллер привода и органов управления / 2х Пульта управления / Заграждающая стрела 4 метров, модель BB114 / Резиновые отбойники / Опорная стойка стрелы / 4х Монтажные анкерные болты</t>
  </si>
  <si>
    <t>Шлагбаум автоматический; Механизм с приводом в корпусе; Питание: AC 220V 90W 50Hz; Температура: -20°C…+50°C; Клас защиты: IP44; Комплектация: Контроллер привода и органов управления / 2х Пульта управления / Заграждающая стрела 6 метров, модель BB116 / Резиновые отбойники / Опорная стойка стрелы / 4х Монтажные анкерные болты</t>
  </si>
  <si>
    <t>Шлагбаум</t>
  </si>
  <si>
    <t>Стрела для шлагбаума</t>
  </si>
  <si>
    <t>Длина: 4 метра; Форма: Прямоугольная с ребрами жесткости; Предупредительные светоотражающие наклейки; Материал: Алюминий; Цвет: Белый (применим для шлагбаума TB104)</t>
  </si>
  <si>
    <t>Длина: 6 метров; Форма: Прямоугольная с ребрами жесткости; Предупредительные светоотражающие наклейки; Материал: Алюминий; Цвет: Белый (применим для шлагбаума TB106)</t>
  </si>
  <si>
    <t>Длина: 5 метров; Форма: Прямоугольная с ребрами жесткости; Ударобезопасная красная резиновая оконтовка с одной стороны; Предупредительные светоотражающие наклейки; Материал: Алюминий; Цвет: Белый  (применим для шлагбаума: TB104 / TB205)</t>
  </si>
  <si>
    <t>АУДИО И ВИДЕО ДОМОФОНЫ</t>
  </si>
  <si>
    <t>МАРКЕРОВОЧНЫЕ ПИСТОЛЕТЫ</t>
  </si>
  <si>
    <t>АКСЕССУАРЫ ДЛЯ РАДИОСТАНЦИЙ</t>
  </si>
  <si>
    <t>РАДИОСТАНЦИИ</t>
  </si>
  <si>
    <t>LAN201</t>
  </si>
  <si>
    <t>LAN104</t>
  </si>
  <si>
    <t>LAN204</t>
  </si>
  <si>
    <t>Комплект
ССTV кабеля</t>
  </si>
  <si>
    <t>Кабель сетевой SFTP</t>
  </si>
  <si>
    <t>Кабель комутационный FTP</t>
  </si>
  <si>
    <r>
      <t>Инновационная панель контроля доступа в компактном корпусе; 2 варианта доступа: по отпечатку пальца / по бесконтактной карте; учет: 1500 отпечатков / 10000 карточек; подключение дополнительного считывателя или кнопки на выход; интерфейс: LAN / TCP/IP/ RS-232 / RS-485 / Wiegand26; встроенное реле управления замком/приводом/ /шлагбаумом/турникетом; защита от внешнего вмешательства в систему; удобство и проста при подключении и повседневной эксплуатации, интуитивно понятный русифицированный интерфейс; питание: +12V; температура: -10</t>
    </r>
    <r>
      <rPr>
        <vertAlign val="superscript"/>
        <sz val="8"/>
        <rFont val="Arial"/>
        <family val="2"/>
        <charset val="204"/>
      </rPr>
      <t>0</t>
    </r>
    <r>
      <rPr>
        <sz val="8"/>
        <rFont val="Arial"/>
        <family val="2"/>
        <charset val="204"/>
      </rPr>
      <t>...+50</t>
    </r>
    <r>
      <rPr>
        <vertAlign val="superscript"/>
        <sz val="8"/>
        <rFont val="Arial"/>
        <family val="2"/>
        <charset val="204"/>
      </rPr>
      <t>0</t>
    </r>
    <r>
      <rPr>
        <sz val="8"/>
        <rFont val="Arial"/>
        <family val="2"/>
        <charset val="204"/>
      </rPr>
      <t xml:space="preserve">; размер 154x67x61мм. </t>
    </r>
  </si>
  <si>
    <t>Мультфункциональный терминал в тонком и элегантном корпусе; 4 варианта доступа: по отпечатку пальца / по бесконтактной карте / по паролю / по бесконтактной карте и паролю; учет: 1500 отпечатков / 10000 карточек / история до 30000 событий сохраняемых в память; подключение дополнительного считывателя на вход/выход, интерфейс: LAN / TCP/IP / RS-485 / USB / Wiegand26; встроенное реле управления замком, приводом, шлагбаумом, турникетом; класс защиты IP65 (подходит для использования вне помещения); учет и ведение Базы Данных пользователей ввремя/дата/вход/выход/ /учетная запись/уровень доступа/свой/чужой и т.д.; удобство и проста при подключении и повседневной эксплуатации, интуитивно понятный русифицированный интерфейс</t>
  </si>
  <si>
    <r>
      <t xml:space="preserve">Автономная панель с локальным оповещением; </t>
    </r>
    <r>
      <rPr>
        <b/>
        <sz val="8"/>
        <rFont val="Arial Cyr"/>
        <charset val="204"/>
      </rPr>
      <t>5 провод. шлейфов; Возможность интеграции с Беспроводными Датчиками Umbrella через Конвертор AS763</t>
    </r>
    <r>
      <rPr>
        <sz val="8"/>
        <rFont val="Arial Cyr"/>
        <charset val="204"/>
      </rPr>
      <t>; Номинальном сопротивлении шлейфа: 16-20V; Оповещение: Сирена / Доп. устройства связи; Органы управления и уведомления: Touch Memory / Функциональные кнопки / LED индикация; Управляемое реле, для активации: доп. сирены / пожаротушение / эл. привод / эл. замок / шлагбаум / эл. устройтво; Резервный источник питания: Аккумуляторная батарея 12V 7A (опция); Питание: DC 12V 70mA; Температура: -30°C...+50°C; Размер: 290х210х95мм.</t>
    </r>
  </si>
  <si>
    <t>видео: 8кан.; аудио: 8кан.; разрешение: X8кан. 720×576@200fps; запись и воспроизведение: 200кадров/сек.; компрессия: H.264; аппаратное сжатие; Программное Обеспечение в комплекте; русское меню</t>
  </si>
  <si>
    <r>
      <t xml:space="preserve">
AVM357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</si>
  <si>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r>
      <t xml:space="preserve">
AVM457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</si>
  <si>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r>
      <t xml:space="preserve">
AVN362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</si>
  <si>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r>
      <t xml:space="preserve">
AVN363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</si>
  <si>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r>
      <t xml:space="preserve">
AVN244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</si>
  <si>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r>
      <t xml:space="preserve">
AVN252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</si>
  <si>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t xml:space="preserve">
AVM302</t>
  </si>
  <si>
    <t xml:space="preserve">
AVM311
ONVIF</t>
  </si>
  <si>
    <r>
      <t>21,5" LCD</t>
    </r>
    <r>
      <rPr>
        <sz val="8"/>
        <rFont val="Arial"/>
        <family val="2"/>
        <charset val="204"/>
      </rPr>
      <t>; черный глянцевый; разрешение: 1920х1080 (16:9); яркость: 250 кд/м2; контрастность: 30 000:1; время отклика: 5мс. угол обзора: 176°/170°; интерфейс: VGA (D-Sub)</t>
    </r>
  </si>
  <si>
    <r>
      <t>КОМПЛЕКТ ГОТОВЫЙ К РАБОТЕ НА 2КВт. (Офисное здание / Средний магазин / Большой частный дом / Цех)</t>
    </r>
    <r>
      <rPr>
        <sz val="8"/>
        <rFont val="Arial Cyr"/>
        <charset val="204"/>
      </rPr>
      <t xml:space="preserve">
Солнечные панели: 10×235W Sharp (США); Счетчик измерения активной энергии в 2-направлениях 3-фазный (Словения); Инвертер: 1×4600W (пиковая до 9200W) Чистый синус (Германия); Контроллер зарядки On-Grid; Зарядное устройство 12-24V 40А (Китай); Аккумуляторные батареи: 4×200Ач. (Россия). Расчетная мощность: при текущем потреблении электроэнергии до 1000КВт/месяц. Расчетное время автономной работы: 24:00 (в темное время суток при нагрузки 20% = 400Вт/час. в том числе: Энергосберегающие лампочки 3шт + Телевизор LED 46" 1шт + DVD проигрыватель 1шт  + Холодильник двухкамерный 400л. класса А</t>
    </r>
    <r>
      <rPr>
        <vertAlign val="superscript"/>
        <sz val="8"/>
        <rFont val="Arial Cyr"/>
        <charset val="204"/>
      </rPr>
      <t>+</t>
    </r>
    <r>
      <rPr>
        <sz val="8"/>
        <rFont val="Arial Cyr"/>
        <charset val="204"/>
      </rPr>
      <t xml:space="preserve"> 1шт + Отопительный котел 200м</t>
    </r>
    <r>
      <rPr>
        <vertAlign val="superscript"/>
        <sz val="8"/>
        <rFont val="Arial Cyr"/>
        <charset val="204"/>
      </rPr>
      <t>2</t>
    </r>
    <r>
      <rPr>
        <sz val="8"/>
        <rFont val="Arial Cyr"/>
        <charset val="204"/>
      </rPr>
      <t xml:space="preserve"> 1шт) / 12:00 (в темное время суток при нагрузки 40% = 800Вт/час. в том числе: Энергосберегающие лампочки 10шт + Телевизор LED 46" 1шт + DVD проигрыватель 1шт + Компьютер 1шт + Холодильник двухкамерный 400л. класса А+ 1шт +Отопительный котел 200м2 1шт + Микроволновая печь 20л 1шт + Пылесос бытовой 1шт) без монтажных работ</t>
    </r>
  </si>
  <si>
    <t>BR200</t>
  </si>
  <si>
    <t>128CW64</t>
  </si>
  <si>
    <t>128CW200</t>
  </si>
  <si>
    <t>702C</t>
  </si>
  <si>
    <t>702CW64</t>
  </si>
  <si>
    <r>
      <t xml:space="preserve">Импульсный источник питания систем видеонаблюдения и охранно-пожарных сигнализаций   Вход: AC 180V~260V 47-53Hz; Выход: </t>
    </r>
    <r>
      <rPr>
        <b/>
        <sz val="8"/>
        <rFont val="Arial Cyr"/>
        <charset val="204"/>
      </rPr>
      <t>DC 12V 3.0A 50W; Зарядка: DC 13.5V 1.0A;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 / Полярность аккумулятора / Глубокой разрядка аккумулятора</t>
    </r>
    <r>
      <rPr>
        <sz val="8"/>
        <rFont val="Arial Cyr"/>
        <charset val="204"/>
      </rPr>
      <t>; Корпус: Метал; Класс защиты IP20; Внутреннего использования; Температура: -10°C...+60°C; Размер: 159×98×42мм</t>
    </r>
  </si>
  <si>
    <t>P3000-24</t>
  </si>
  <si>
    <t>Брелок дистанционного управления; 2 канальный (кнопочный); Беспроводной; Плавающий код; Частота: 433Mhz; Применим для приводов и шлагбаумов</t>
  </si>
  <si>
    <t>Кнопка беспроводного управления</t>
  </si>
  <si>
    <t>Стационарная кнопка дистанционного управления; 1 канальный (кнопочный); Беспроводной; Плавающий код; Частота: 433Mhz; Применим для приводов и шлагбаумов</t>
  </si>
  <si>
    <t>Электромеханический Замок</t>
  </si>
  <si>
    <t>Электромеханическая Защелка</t>
  </si>
  <si>
    <t>Электромагнитный Замок</t>
  </si>
  <si>
    <t>Гибкий Переход</t>
  </si>
  <si>
    <r>
      <t xml:space="preserve"> + 4Gb MicroSD карта памяти</t>
    </r>
    <r>
      <rPr>
        <b/>
        <sz val="10"/>
        <color indexed="8"/>
        <rFont val="Arial"/>
        <family val="2"/>
        <charset val="204"/>
      </rPr>
      <t xml:space="preserve">
</t>
    </r>
    <r>
      <rPr>
        <b/>
        <sz val="10"/>
        <color indexed="10"/>
        <rFont val="Arial"/>
        <family val="2"/>
        <charset val="204"/>
      </rPr>
      <t>В ПОДАРОК</t>
    </r>
    <r>
      <rPr>
        <b/>
        <sz val="10"/>
        <color indexed="8"/>
        <rFont val="Arial"/>
        <family val="2"/>
        <charset val="204"/>
      </rPr>
      <t xml:space="preserve">
</t>
    </r>
    <r>
      <rPr>
        <b/>
        <sz val="12"/>
        <color indexed="8"/>
        <rFont val="Arial"/>
        <family val="2"/>
        <charset val="204"/>
      </rPr>
      <t>C408</t>
    </r>
  </si>
  <si>
    <r>
      <t xml:space="preserve"> + 4Gb MicroSD карта памяти</t>
    </r>
    <r>
      <rPr>
        <b/>
        <sz val="10"/>
        <color indexed="8"/>
        <rFont val="Arial"/>
        <family val="2"/>
        <charset val="204"/>
      </rPr>
      <t xml:space="preserve">
</t>
    </r>
    <r>
      <rPr>
        <b/>
        <sz val="10"/>
        <color indexed="10"/>
        <rFont val="Arial"/>
        <family val="2"/>
        <charset val="204"/>
      </rPr>
      <t>В ПОДАРОК</t>
    </r>
    <r>
      <rPr>
        <b/>
        <sz val="10"/>
        <color indexed="8"/>
        <rFont val="Arial"/>
        <family val="2"/>
        <charset val="204"/>
      </rPr>
      <t xml:space="preserve">
</t>
    </r>
    <r>
      <rPr>
        <b/>
        <sz val="12"/>
        <color indexed="8"/>
        <rFont val="Arial"/>
        <family val="2"/>
        <charset val="204"/>
      </rPr>
      <t>C409</t>
    </r>
    <r>
      <rPr>
        <sz val="10"/>
        <rFont val="Arial Cyr"/>
        <charset val="204"/>
      </rPr>
      <t/>
    </r>
  </si>
  <si>
    <t>Автономная камера; Разрешение: 3.0MP Цветная;  Видео: HD 1280×720@30кадр./сек. (в реальном времени); Фото: 2048×1536; Компрессия: AVI/JPG; Объектив: 2,8mm. 120°; Встроенный стерео микрофон; Интерфейс: MicroUSB 2.0; Носитель: MicroSD карта памяти до 32Gb; Цикличная запись; Установка даты и времени в кадре; Аккумулятор: Li-Ion 1000mAh до 3.5 часов записи. Набор креплений и аксессуаров в комплекте; Температура: -20°...+50°; Питание: DC 120~240V; Размер: 60×38×28мм.; Вес: 50г.</t>
  </si>
  <si>
    <r>
      <t>12V 3.0A 35W</t>
    </r>
    <r>
      <rPr>
        <sz val="8"/>
        <rFont val="Arial Cyr"/>
        <charset val="204"/>
      </rPr>
      <t xml:space="preserve">   Импульсный источник питания; Входное напряжение:</t>
    </r>
    <r>
      <rPr>
        <b/>
        <sz val="8"/>
        <rFont val="Arial Cyr"/>
        <charset val="204"/>
      </rPr>
      <t xml:space="preserve"> AC 90-264V 47~63Гц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Защита: Короткое замыкание / Перегрузка</t>
    </r>
    <r>
      <rPr>
        <sz val="8"/>
        <rFont val="Arial Cyr"/>
        <charset val="204"/>
      </rPr>
      <t xml:space="preserve">; Провод 20cм.; Корпус: ударопрочный ABS пластик; </t>
    </r>
    <r>
      <rPr>
        <b/>
        <sz val="8"/>
        <rFont val="Arial Cyr"/>
        <charset val="204"/>
      </rPr>
      <t>Класс защиты IP67</t>
    </r>
    <r>
      <rPr>
        <sz val="8"/>
        <rFont val="Arial Cyr"/>
        <charset val="204"/>
      </rPr>
      <t>; Внутреннего/Наружного использования; Температура: -30°C...+60°C; Размер: 148×32×26мм</t>
    </r>
  </si>
  <si>
    <r>
      <t>МУЛЬТИ-ФУНКЦИОНАЛЬНЫЙ КАБЕЛЬ СИСТЕМ ВИДЕОНАБЛЮДЕНИЯ</t>
    </r>
    <r>
      <rPr>
        <sz val="8"/>
        <rFont val="Arial Cyr"/>
        <charset val="204"/>
      </rPr>
      <t xml:space="preserve">
</t>
    </r>
    <r>
      <rPr>
        <b/>
        <sz val="8"/>
        <rFont val="Arial Cyr"/>
        <charset val="204"/>
      </rPr>
      <t>Тип: Коаксиальный RG59/U Ø3.0мм×75Ом + Силовой 2× Ø0.8мм (0.5мм</t>
    </r>
    <r>
      <rPr>
        <b/>
        <vertAlign val="superscript"/>
        <sz val="8"/>
        <rFont val="Arial Cyr"/>
        <charset val="204"/>
      </rPr>
      <t>2</t>
    </r>
    <r>
      <rPr>
        <b/>
        <sz val="8"/>
        <rFont val="Arial Cyr"/>
        <charset val="204"/>
      </rPr>
      <t>)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Двойная изоляция; Экран от помех и наводок; Защитная антистатическая пленка; PVC вспенянный наполнитель от растяжек; Изоляция: Поливинилхлорид; Материал: Медь;</t>
    </r>
    <r>
      <rPr>
        <sz val="8"/>
        <rFont val="Arial Cyr"/>
        <charset val="204"/>
      </rPr>
      <t xml:space="preserve"> Применение: Внутреннее / Внешнее; Цвет: Белый; Длина: 400м./бухта (цена за 1 погонный метр)</t>
    </r>
  </si>
  <si>
    <t xml:space="preserve">
SB650</t>
  </si>
  <si>
    <t xml:space="preserve">
Ком.Короб-190</t>
  </si>
  <si>
    <t>BNC19</t>
  </si>
  <si>
    <t>Сигнальный Видео разъем; Тип: Прямой BNC "папа" коннектор на Коаксиальный кабель RG-6; Сопротивление: 75Ом; Крепление: под болт; Материал: Никелерованный сплав Цинка и Стали; Центральный контакт: Слав Меди и Латуни</t>
  </si>
  <si>
    <t>ВИДЕОСТЕНЫ</t>
  </si>
  <si>
    <t>Контроллер</t>
  </si>
  <si>
    <t>M802</t>
  </si>
  <si>
    <t>Кронштейн крепления</t>
  </si>
  <si>
    <t>M1602</t>
  </si>
  <si>
    <t>UD55N</t>
  </si>
  <si>
    <t>UD55S</t>
  </si>
  <si>
    <t>Матричный процессор для управления Видеостеной и различными комбинации Видеовывода на 8 Экранов; Разрешение: 2K 2048x1080 / FullHD 1920x1080; Вход: 8× DVI / VGA / HDMI / YPbPr (опционально на выбор); Выход: 2× DVI-I / HDMI / YPbPr / SDI (опционально на выбор); Интерфейс: 2×LAN RJ45 10/100Mbps / 1×RS232 (опция) / 1×RS485 (опция); ПО в комплекте; Крепление 1U в 19" стойку; Питание: AC 90-250V 110W; Размер: 500x445x45мм</t>
  </si>
  <si>
    <t>МЯГКИЕ МЕТКИ "ТАЙГЕРЫ" ОДНОРАЗОВЫЕ НАКЛЕЙКИ</t>
  </si>
  <si>
    <r>
      <rPr>
        <b/>
        <sz val="8"/>
        <rFont val="Arial Cyr"/>
        <charset val="204"/>
      </rPr>
      <t>Радиочастотная</t>
    </r>
    <r>
      <rPr>
        <sz val="8"/>
        <rFont val="Arial Cyr"/>
        <family val="2"/>
        <charset val="204"/>
      </rPr>
      <t xml:space="preserve"> мягкая метка (тайгер)</t>
    </r>
  </si>
  <si>
    <r>
      <rPr>
        <b/>
        <sz val="8"/>
        <rFont val="Arial Cyr"/>
        <charset val="204"/>
      </rPr>
      <t>Акустомагнитная</t>
    </r>
    <r>
      <rPr>
        <sz val="8"/>
        <rFont val="Arial Cyr"/>
        <family val="2"/>
        <charset val="204"/>
      </rPr>
      <t xml:space="preserve"> мягкая метка (тайгер)</t>
    </r>
  </si>
  <si>
    <t>ЖЕСТКИЕ МЕТКИ "ТАЙГЕРЫ" МНОГОРАЗОВЫЕ</t>
  </si>
  <si>
    <r>
      <t>Видео: 4кан. / Аудио: 4кан. / Датчик: 4кан</t>
    </r>
    <r>
      <rPr>
        <sz val="8"/>
        <rFont val="Arial"/>
        <family val="2"/>
        <charset val="204"/>
      </rPr>
      <t>.; Разрешение: D1 720×576@50fps + CIF 720×576@50fps; Компрессия: H.264; Носители: 1×HDD SATA 3Tb; 1×VGA 1280×1024; 2×USB; 1×RS485; Сеть: Ethernet 10/100M, TCP/IP, DDNS, E-Mail,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4кан. одновременно; Русское меню (HDD нет в комплекте)</t>
    </r>
  </si>
  <si>
    <t>ОПТОВАЯ</t>
  </si>
  <si>
    <t>РЕСЕЛЛЕР</t>
  </si>
  <si>
    <t>вход: VGA / S-Video; выход: VGA – D-sub / AV - RCA; разрешение: 1024×768@50-60Гц; стандарты: NTSC / PAL  авто-определение; настройка цветопередачи; соотношение экрана: 4:3 / 16:9</t>
  </si>
  <si>
    <t xml:space="preserve">
AVM503
ONVIF</t>
  </si>
  <si>
    <r>
      <t xml:space="preserve">2.0 Мегапиксельная цветная; разрешение: FullHD 1920x1080@30кадр.сек. / 0.1 Люкс; </t>
    </r>
    <r>
      <rPr>
        <sz val="8"/>
        <rFont val="Arial Cyr"/>
        <charset val="204"/>
      </rPr>
      <t xml:space="preserve">объектив f3.8mm / F1.5, угол обзора 83.2°; </t>
    </r>
    <r>
      <rPr>
        <b/>
        <sz val="8"/>
        <rFont val="Arial Cyr"/>
        <charset val="204"/>
      </rPr>
      <t>компрессия: H.264/MJPEG;</t>
    </r>
    <r>
      <rPr>
        <sz val="8"/>
        <rFont val="Arial Cyr"/>
        <charset val="204"/>
      </rPr>
      <t xml:space="preserve"> интерфейс: TCP/IP, LAN 10/100Base-T; </t>
    </r>
    <r>
      <rPr>
        <b/>
        <sz val="8"/>
        <rFont val="Arial Cyr"/>
        <charset val="204"/>
      </rPr>
      <t>ИК подсветка 1 сверхмощный светодиод до 15м.; WDR - Широкий динамический диапазон; Smart Zoom - интеллектуальное цифровое приблежение/удаление; Motion detection - функция контроля движения + Датчик движения; Smart Light; RTC часы; поддержка протоколов ONVIF; питание по локальной сети 802.3af PoE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 xml:space="preserve">видео на мобильном iPad, iPhone, Android; </t>
    </r>
    <r>
      <rPr>
        <sz val="8"/>
        <rFont val="Arial Cyr"/>
        <charset val="204"/>
      </rPr>
      <t>ПО в комплекте; питание: DC 5V / 1.0A</t>
    </r>
  </si>
  <si>
    <r>
      <t>высокопрочная, полимерная высокомолекулярная пленка для бронирования стекла; класс прочности B1; толщина: 0.178мм; цвет: прозрачный 99%; надежная защита от камней, удара молотком, палки, брошенных бутылок; травматического оружия, пистолет макарова 9мм. Предназначена для защиты стекл витрин, витражных окон, стеклянных дверей, стеклянных преград и стен. (цена указанна за 1м</t>
    </r>
    <r>
      <rPr>
        <b/>
        <vertAlign val="superscript"/>
        <sz val="8"/>
        <rFont val="Arial Cyr"/>
        <charset val="204"/>
      </rPr>
      <t>2</t>
    </r>
    <r>
      <rPr>
        <b/>
        <sz val="8"/>
        <rFont val="Arial Cyr"/>
        <charset val="204"/>
      </rPr>
      <t>)</t>
    </r>
  </si>
  <si>
    <t xml:space="preserve">
Детектор Взрывчатых Веществ</t>
  </si>
  <si>
    <t>КЛИПСЫ / ФИКСАТОРЫ / ДЕРЖАТЕЛИ / РАСХОДНЫЕ МАТЕРИАЛЫ</t>
  </si>
  <si>
    <r>
      <t>3D управление джойстиком</t>
    </r>
    <r>
      <rPr>
        <sz val="8"/>
        <rFont val="Arial Cyr"/>
        <charset val="204"/>
      </rPr>
      <t>: Движение во всех направлениях, ZOOM Приближение/Удаление камерами; LCD экран; Встроенный Микрофон; Интерфейс: 2xRS485 / 2xRS232 (опция); Поддержка и управление в одной системе до: 9999 Камер / 999 Регистраторов / 9 Клавиатур; Скорость: 2400 / 4800 / 9600 / 19200 bps; Макс. длина кабеля: 1200м.; Функция обновления прошивки;  Протоколы: Мульти-Протокольный с авто-определением / PELCO-D / PELCO-P / AD / Samsung / Panasonic / AVTech / Axis и др.</t>
    </r>
  </si>
  <si>
    <t>Периметральный Микроволновый Датчик</t>
  </si>
  <si>
    <t>5шт</t>
  </si>
  <si>
    <t>Асer</t>
  </si>
  <si>
    <t>Сверхмощные светодиодные модули; Разнофокусные линзы светодиодов; Эффективная дистанция освещения: до 100 метров; Угол освещения: 90°; Кронштейн в комплекте; Класс защиты: IP66; Питание: AC220 / DC12V 1.4-2.0A; Размер: 151х95х60мм</t>
  </si>
  <si>
    <t>Сверхмощные светодиодные модули; Разнофокусные линзы светодиодов; Эффективная дистанция освещения: до 160 метров; Угол освещения: 30°; Кронштейн в комплекте; Класс защиты: IP66; Питание: AC220 / DC12V 1.4-2.0A; Размер: 151х95х60мм</t>
  </si>
  <si>
    <t>Термокожух</t>
  </si>
  <si>
    <t>Кронштейн</t>
  </si>
  <si>
    <t>BM502</t>
  </si>
  <si>
    <t>BM503</t>
  </si>
  <si>
    <t>NVR 810</t>
  </si>
  <si>
    <t xml:space="preserve">
LD0310</t>
  </si>
  <si>
    <r>
      <t>Автоматическая диафрагма DC-привод</t>
    </r>
    <r>
      <rPr>
        <sz val="8"/>
        <rFont val="Arial Cyr"/>
        <family val="2"/>
        <charset val="204"/>
      </rPr>
      <t xml:space="preserve"> / Регулируемое фокусное расстояние Vari-Focal</t>
    </r>
    <r>
      <rPr>
        <b/>
        <sz val="8"/>
        <rFont val="Arial Cyr"/>
        <charset val="204"/>
      </rPr>
      <t xml:space="preserve">   3.0-10.5mm;</t>
    </r>
    <r>
      <rPr>
        <sz val="8"/>
        <rFont val="Arial Cyr"/>
        <family val="2"/>
        <charset val="204"/>
      </rPr>
      <t xml:space="preserve"> Угол обзора 105.6°-28.4°; 1/3" F1,4; </t>
    </r>
    <r>
      <rPr>
        <b/>
        <sz val="8"/>
        <rFont val="Arial Cyr"/>
        <charset val="204"/>
      </rPr>
      <t>Разрешение: 3.0MP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 xml:space="preserve">ИК Фильтр; </t>
    </r>
    <r>
      <rPr>
        <sz val="8"/>
        <rFont val="Arial Cyr"/>
        <family val="2"/>
        <charset val="204"/>
      </rPr>
      <t>Крепление Ø14</t>
    </r>
  </si>
  <si>
    <t>LD02812</t>
  </si>
  <si>
    <r>
      <t>Автоматическая диафрагма DC-привод</t>
    </r>
    <r>
      <rPr>
        <sz val="8"/>
        <rFont val="Arial Cyr"/>
        <family val="2"/>
        <charset val="204"/>
      </rPr>
      <t xml:space="preserve"> / Регулируемое фокусное расстояние Vari-Focal</t>
    </r>
    <r>
      <rPr>
        <b/>
        <sz val="8"/>
        <rFont val="Arial Cyr"/>
        <charset val="204"/>
      </rPr>
      <t xml:space="preserve">   2.8-12.0mm;</t>
    </r>
    <r>
      <rPr>
        <sz val="8"/>
        <rFont val="Arial Cyr"/>
        <family val="2"/>
        <charset val="204"/>
      </rPr>
      <t xml:space="preserve"> Угол обзора 106.0°-32.0°; 1/3" F1,4; </t>
    </r>
    <r>
      <rPr>
        <b/>
        <sz val="8"/>
        <rFont val="Arial Cyr"/>
        <charset val="204"/>
      </rPr>
      <t>Разрешение: 3.0MP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 xml:space="preserve">ИК Фильтр; </t>
    </r>
    <r>
      <rPr>
        <sz val="8"/>
        <rFont val="Arial Cyr"/>
        <family val="2"/>
        <charset val="204"/>
      </rPr>
      <t>Крепление CS</t>
    </r>
  </si>
  <si>
    <r>
      <t>Автоматическая диафрагма DC-привод</t>
    </r>
    <r>
      <rPr>
        <sz val="8"/>
        <rFont val="Arial"/>
        <family val="2"/>
        <charset val="204"/>
      </rPr>
      <t xml:space="preserve"> / Регулируемое фокусное расстояние Vari-Focal  </t>
    </r>
    <r>
      <rPr>
        <b/>
        <sz val="8"/>
        <rFont val="Arial"/>
        <family val="2"/>
        <charset val="204"/>
      </rPr>
      <t>49.0-5,4mm;</t>
    </r>
    <r>
      <rPr>
        <sz val="8"/>
        <rFont val="Arial"/>
        <family val="2"/>
        <charset val="204"/>
      </rPr>
      <t xml:space="preserve"> Угол обзора 49°-5,4°; 1/3" F1,4; Крепление CS</t>
    </r>
  </si>
  <si>
    <t>Детекция: ИК технология; Эффективная дистанция: до 9м; Угол: 110°; Высота: 1.8-2.4м; Иммунитет: до 25кг; 2х Линзы для работы в двух направленниях (вперед / под себя); Тампер; Канал передачи данных: Беспроводной, частота 433MHz; Питание: Автономная батарея DC 3V 9mA (режим ожидания) 20mA (режим передачи); Температура: -10...+50°C</t>
  </si>
  <si>
    <t>Детекция: ИК технология; Эффективная дистанция: до 9м; Угол: 110°; Высота: 1.8-2.4м; Иммунитет: до 25кг; 2х Линзы для работы в двух направленниях (вперед / под себя); Авто компенсатор температуры; Тампер; Канал передачи данных: Беспроводной, частота 433MHz; Питание: Автономная батарея DC 3V 9mA (режим ожидания) 20mA (режим передачи); Температура: -10...+50°C</t>
  </si>
  <si>
    <t>BNC / BNC адаптер</t>
  </si>
  <si>
    <t>СИСТЕМЫ КОНТРОЛЯ и ОГРАНИЧЕНИЯ ДОСТУПА</t>
  </si>
  <si>
    <t>Модуль ВИДЕОМАРКЕТ с Лицензией на подключение 1 (одного) кассового терминала либо Топливно-наливной колонки. Профессиональное решение.</t>
  </si>
  <si>
    <t>AD552</t>
  </si>
  <si>
    <t>КОММУТАЦИОННЫЕ МОДУЛИ</t>
  </si>
  <si>
    <t>F11</t>
  </si>
  <si>
    <r>
      <t xml:space="preserve">1.3 Мегапикс. цветная; Разрешение: SXGA 1280×960@30кадр.сек.; Мин. освещ. 0.01 Люкс; </t>
    </r>
    <r>
      <rPr>
        <sz val="8"/>
        <rFont val="Arial Cyr"/>
        <charset val="204"/>
      </rPr>
      <t xml:space="preserve">Объектив f4.0mm, Угол обзора 75.8°; Компрессия: H.264/MJPEG; Интерфейс: TCP/IP, LAN 10/100M; Скорость передачи данных: 2.2Мбит./сек.; </t>
    </r>
    <r>
      <rPr>
        <b/>
        <sz val="8"/>
        <rFont val="Arial Cyr"/>
        <charset val="204"/>
      </rPr>
      <t xml:space="preserve">Поддержка двух потоков; ИК подсветка до 30м.; День/Ночь; ИК фильтр; Подавление видео-шумов; WDR - широкий динамический диапазон; Компенсация засветки; Запись по событию или движению в кадре; Поддержка ONVIF; Профессиональное ПО на 64 камеры в комплекте; Интеграция с CMS ПО: Macroscop/DSSL-Trassir/ITV-Intellect; Антивандальный металический корпус IK08; Класс защиты от непогоды IP66; Питание: по локальной сети 802.3af PoE </t>
    </r>
    <r>
      <rPr>
        <sz val="8"/>
        <rFont val="Arial Cyr"/>
        <charset val="204"/>
      </rPr>
      <t>/ DC +12V 0.6A;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0.5кг; Температура: -30°C...+60°C; Размер: Ø112×84мм.</t>
    </r>
  </si>
  <si>
    <t xml:space="preserve">ЭЛЕМЕНТЫ КРЕПЛЕНИЯ / КРОНШТЕЙНЫ / КОЖУХИ </t>
  </si>
  <si>
    <r>
      <t>Для видеокамер/термо корпусов с подвижным "</t>
    </r>
    <r>
      <rPr>
        <b/>
        <sz val="8"/>
        <rFont val="Arial Cyr"/>
        <charset val="204"/>
      </rPr>
      <t>H</t>
    </r>
    <r>
      <rPr>
        <sz val="8"/>
        <rFont val="Arial Cyr"/>
        <charset val="204"/>
      </rPr>
      <t xml:space="preserve">" образным креплением и </t>
    </r>
    <r>
      <rPr>
        <b/>
        <sz val="8"/>
        <rFont val="Arial Cyr"/>
        <charset val="204"/>
      </rPr>
      <t>фиксаторами положения</t>
    </r>
    <r>
      <rPr>
        <sz val="8"/>
        <rFont val="Arial Cyr"/>
        <charset val="204"/>
      </rPr>
      <t xml:space="preserve">; наружного применения, настенное крепление; материал: алюминий; длина: </t>
    </r>
    <r>
      <rPr>
        <b/>
        <sz val="8"/>
        <rFont val="Arial Cyr"/>
        <charset val="204"/>
      </rPr>
      <t>250mm.</t>
    </r>
    <r>
      <rPr>
        <sz val="8"/>
        <rFont val="Arial Cyr"/>
        <charset val="204"/>
      </rPr>
      <t xml:space="preserve"> Цвет: </t>
    </r>
    <r>
      <rPr>
        <b/>
        <sz val="8"/>
        <rFont val="Arial Cyr"/>
        <charset val="204"/>
      </rPr>
      <t>белый</t>
    </r>
    <r>
      <rPr>
        <sz val="8"/>
        <rFont val="Arial Cyr"/>
        <charset val="204"/>
      </rPr>
      <t>.</t>
    </r>
  </si>
  <si>
    <t xml:space="preserve">
Мегапиксельная IP камера</t>
  </si>
  <si>
    <r>
      <t xml:space="preserve">
AVM552AP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</si>
  <si>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r>
      <t>0.5 Мегапиксельная цветная; разрешение: D1 752×582@25кадр./сек.; / 0.05 Люкс;</t>
    </r>
    <r>
      <rPr>
        <sz val="8"/>
        <color indexed="8"/>
        <rFont val="Arial Cyr"/>
        <charset val="204"/>
      </rPr>
      <t xml:space="preserve"> </t>
    </r>
    <r>
      <rPr>
        <b/>
        <sz val="8"/>
        <color indexed="8"/>
        <rFont val="Arial Cyr"/>
        <charset val="204"/>
      </rPr>
      <t xml:space="preserve">функция День/Ночь; </t>
    </r>
    <r>
      <rPr>
        <sz val="8"/>
        <color indexed="8"/>
        <rFont val="Arial Cyr"/>
        <charset val="204"/>
      </rPr>
      <t>объектив f6.0mm / F1.4, угол обзора 48°;</t>
    </r>
    <r>
      <rPr>
        <b/>
        <sz val="8"/>
        <color indexed="8"/>
        <rFont val="Arial Cyr"/>
        <charset val="204"/>
      </rPr>
      <t xml:space="preserve"> компрессия: H.264/MPEG4/MJPEG; </t>
    </r>
    <r>
      <rPr>
        <sz val="8"/>
        <color indexed="8"/>
        <rFont val="Arial Cyr"/>
        <charset val="204"/>
      </rPr>
      <t>интерфейс: TCP/IP, LAN 10/100Base-T;</t>
    </r>
    <r>
      <rPr>
        <b/>
        <sz val="8"/>
        <color indexed="8"/>
        <rFont val="Arial Cyr"/>
        <charset val="204"/>
      </rPr>
      <t xml:space="preserve"> ИК подсветка 56 светодиодов до 40м.; Motion detection - функция контроля движения; SmartLigh - контроль освещения; поддержка протоколов ONVIF; </t>
    </r>
    <r>
      <rPr>
        <sz val="8"/>
        <color indexed="8"/>
        <rFont val="Arial Cyr"/>
        <charset val="204"/>
      </rPr>
      <t>видео на мобильном iPad,  iPhone, Android; ПО + Электронные карты в комплекте; питание: DC 12V / 1.0A</t>
    </r>
  </si>
  <si>
    <t xml:space="preserve">
AVN701</t>
  </si>
  <si>
    <t xml:space="preserve">
DS424</t>
  </si>
  <si>
    <t xml:space="preserve">
DS432</t>
  </si>
  <si>
    <r>
      <t xml:space="preserve">1.3 Мегапикс. цветная; Разрешение: SXGA 1280×960@30кадр.сек.; Мин. освещ. 0.01 Люкс; </t>
    </r>
    <r>
      <rPr>
        <sz val="8"/>
        <rFont val="Arial Cyr"/>
        <charset val="204"/>
      </rPr>
      <t xml:space="preserve">Объектив f4.0mm, Угол обзора 75.8°; Компрессия: H.264/MJPEG; Интерфейс: TCP/IP, LAN 10/100M; Скорость передачи данных: 2.2Мбит./сек.; </t>
    </r>
    <r>
      <rPr>
        <b/>
        <sz val="8"/>
        <rFont val="Arial Cyr"/>
        <charset val="204"/>
      </rPr>
      <t xml:space="preserve">Поддержка двух потоков; ИК подсветка до 30м.; День/Ночь; ИК фильтр; Подавление видео-шумов; WDR - широкий динамический диапазон; Компенсация засветки; Запись по событию или движению в кадре; Поддержка ONVIF; Профессиональное ПО на 64 камеры в комплекте; Интеграция с CMS ПО: Macroscop/DSSL-Trassir/ITV-Intellect; Антивандальный металический корпус IK08; Класс защиты от непогоды IP66; Питание: по локальной сети 802.3af PoE </t>
    </r>
    <r>
      <rPr>
        <sz val="8"/>
        <rFont val="Arial Cyr"/>
        <charset val="204"/>
      </rPr>
      <t>/ DC +12V 0.6A;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0.5кг; Температура: -30°C...+60°C; Размер: Ø70×100мм.</t>
    </r>
  </si>
  <si>
    <t>Тип: Вертикальная; Количество портов: 12/96; Герметичные вводы/выводы: 4; Клас защиты: IP67</t>
  </si>
  <si>
    <t>Тип: Вертикальная; Количество портов: 4/256; Герметичные вводы/выводы: 2; Клас защиты: IP67</t>
  </si>
  <si>
    <t>Муфта Оптическая Проходная</t>
  </si>
  <si>
    <t>Тип: Горизонтальная; Количество портов: 48/96; Герметичные вводы/выводы: 6; Клас защиты: IP68</t>
  </si>
  <si>
    <t>SNR-FOSC-A</t>
  </si>
  <si>
    <t>Коммутационный Оптический Бокс</t>
  </si>
  <si>
    <t>Размер экрана: 55"; Разрешение: FullHD 1920x1080; Частота: 60Hz; Яркость: 700cd/m²; Контраст: 3500:1; Глубина цвета: 16.7млн.; Цветовая палитра: RGB; Время реакции: 8мсек.; Размер пикселя: 0.63(Г) x 0.63(В); Угол обзора: Гориз. 178° / Верт. 178°; Соотношение: 16:9; Видео формат: Авто NTSC / PAL; Подавление видеошумов; Динамическая компенсация потери сигнала; Режим видеостены: PIP / PBP; Внешнее управление: RS232 / ПДУ; Интерфейс: 1×HDMI Вход / 1×HDMI Выход, 1×DVI-D Вход / 1×DVI-D Выход, 1×VGA Вход / 1×VGA Выход, 2×BNC YPbPr Вход / 2×BNC YPbPr Выход,  1×RS232 Вход / 1×RS232 Выход; 1×Audio Stereo Вход; Ширина рамки: 15.5мм; Мультиязыковое меню; Рабочая температура: 0...+40°C; Питание: AC 110-240V 250W, 60-50Hz; Размер 1245x715x100мм.</t>
  </si>
  <si>
    <t>V127</t>
  </si>
  <si>
    <t>PB100</t>
  </si>
  <si>
    <t>Угловой Коннектор питания с Кабелем</t>
  </si>
  <si>
    <t>Коннектор питания с терминалом</t>
  </si>
  <si>
    <t>Оповещатель сигналов тревоги или аварийных сигналов в системах охранно-пожарной сигнализации; Внутреннего применения; Уровень звукового излучения: 110 дБ; Питание: DC 12V 200mA; Размер: 122х72х43мм; Температура: -20...+60°C</t>
  </si>
  <si>
    <t>MS102</t>
  </si>
  <si>
    <t>SL103</t>
  </si>
  <si>
    <t>SL105</t>
  </si>
  <si>
    <t xml:space="preserve"> MS405</t>
  </si>
  <si>
    <t xml:space="preserve"> MS403</t>
  </si>
  <si>
    <t>Детекция: НР контакт; Тампер; Противоударный корпус; Канал передачи данных: Беспроводной, частота 433MHz; Оповещение: Визуальный стробоскоп + Акустическая сирена 108Дб; Питание: Автономная батарея DC 12V 12mA (режим ожидания) 300mA (режим работы); Внутреннего/Наружного применения; Размер: 300×190×63мм; Температура: -10...+50°C</t>
  </si>
  <si>
    <t>Детекция: НР контакт; Тампер; Противоударный корпус; Канал передачи данных: Беспроводной, частота 433MHz; Оповещение: Визуальный стробоскоп + Акустическая сирена 108Дб; Питание: Солнечная батарея + Перезаряжаемая аккумуляторная батарея DC 6V 4Ач, потребление DC 12V 12mA (режим ожидания) 300mA (режим работы); Наружного применения; Размер: 300×190×63мм; Температура: -10...+50°C</t>
  </si>
  <si>
    <t>Извещатель магнитоконтактный; Тип контактов: НР; Эффективное расстояние: 50мм; Способ крепления: Накладной; Внутреннего/Наружного применения; Алюминиевый сплав; Пассивный; Размер: 110х40х12мм + 110х16х16мм</t>
  </si>
  <si>
    <t>Извещатель магнитоконтактный; Тип контактов: НР; Эффективное расстояние: 50мм; Способ крепления: Накладной; Внутреннего/Наружного применения; Алюминиевый сплав; Пассивный; Размер: 90х25х18мм + 90х25х18мм</t>
  </si>
  <si>
    <t>Тревожная Кнопка</t>
  </si>
  <si>
    <t>Тревожная Кнопка (Педаль)</t>
  </si>
  <si>
    <t>EB102</t>
  </si>
  <si>
    <t>для хранения ценностей гостем. Установка 4-х значного кода посетителем и последующий ввод с клавиатуры</t>
  </si>
  <si>
    <t>Программное обеспечение</t>
  </si>
  <si>
    <t>129CW64</t>
  </si>
  <si>
    <r>
      <t xml:space="preserve">Импульсный источник питания систем видеонаблюдения и охранно-пожарных сигнализаций   Вход: AC 180V~260V 47-53Hz; Выход: </t>
    </r>
    <r>
      <rPr>
        <b/>
        <sz val="8"/>
        <rFont val="Arial Cyr"/>
        <charset val="204"/>
      </rPr>
      <t>DC 12V 10.5A 150W; Зарядка: DC 13.5V 1.0A;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 / Полярность аккумулятора / Глубокой разрядка аккумулятора</t>
    </r>
    <r>
      <rPr>
        <sz val="8"/>
        <rFont val="Arial Cyr"/>
        <charset val="204"/>
      </rPr>
      <t>; Корпус: Метал; Класс защиты IP20; Внутреннего использования; Температура: -10°C...+60°C; Размер: 199×110×50мм</t>
    </r>
  </si>
  <si>
    <t>Многоканальный блок питания Систем Видеонаблюдения</t>
  </si>
  <si>
    <t xml:space="preserve">
PE1260</t>
  </si>
  <si>
    <t>Купольная Камера</t>
  </si>
  <si>
    <t>Стандартная Камера</t>
  </si>
  <si>
    <r>
      <t>МИНИ</t>
    </r>
    <r>
      <rPr>
        <sz val="8"/>
        <rFont val="Arial"/>
        <family val="2"/>
        <charset val="204"/>
      </rPr>
      <t xml:space="preserve"> Камера</t>
    </r>
  </si>
  <si>
    <r>
      <t>МИНИ</t>
    </r>
    <r>
      <rPr>
        <sz val="8"/>
        <rFont val="Arial"/>
        <family val="2"/>
        <charset val="204"/>
      </rPr>
      <t xml:space="preserve"> Купольная Камера</t>
    </r>
  </si>
  <si>
    <t>F527</t>
  </si>
  <si>
    <t xml:space="preserve">
F528</t>
  </si>
  <si>
    <t>V107</t>
  </si>
  <si>
    <t>Комплект №1 (4 IP Камеры)</t>
  </si>
  <si>
    <t>Комплект №2 (6-12 IP Камер)</t>
  </si>
  <si>
    <t>Комплект №3 (16-32 IP Камеры)</t>
  </si>
  <si>
    <t>Комплект №4 (64 IP Камеры)</t>
  </si>
  <si>
    <t>CDMA Портативная камера</t>
  </si>
  <si>
    <t>V727</t>
  </si>
  <si>
    <t>V728</t>
  </si>
  <si>
    <r>
      <t>Миниатрюрная</t>
    </r>
    <r>
      <rPr>
        <sz val="8"/>
        <rFont val="Arial Cyr"/>
        <charset val="204"/>
      </rPr>
      <t xml:space="preserve"> Купольная PTZ Камера</t>
    </r>
  </si>
  <si>
    <t>AMS200</t>
  </si>
  <si>
    <t>AMS300</t>
  </si>
  <si>
    <t>Аккумуляторная батарея</t>
  </si>
  <si>
    <r>
      <t xml:space="preserve">Преобразователь Напряжения </t>
    </r>
    <r>
      <rPr>
        <b/>
        <sz val="8"/>
        <rFont val="Arial Cyr"/>
        <charset val="204"/>
      </rPr>
      <t>(Инвертер)</t>
    </r>
  </si>
  <si>
    <t>UC12-200</t>
  </si>
  <si>
    <t>UCG5KTL</t>
  </si>
  <si>
    <t>UCG3KTL</t>
  </si>
  <si>
    <t>BNC Насадка</t>
  </si>
  <si>
    <t>BM100</t>
  </si>
  <si>
    <t>BM250</t>
  </si>
  <si>
    <r>
      <t>видео - 4кан. / аудио - 4кан. / датчик - 4кан.; разрешение: FullD1 720×576@100fps; компрессия: H.264</t>
    </r>
    <r>
      <rPr>
        <sz val="8"/>
        <rFont val="Arial"/>
        <family val="2"/>
        <charset val="204"/>
      </rPr>
      <t>; носители: 1×HDD SATA; VGA 1280×1024; 2×USB; 1×RS485; сеть: Ethernet 10/100M,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4кан. одновременно; Русское меню (HDD нет в комплекте)</t>
    </r>
  </si>
  <si>
    <t>TH500</t>
  </si>
  <si>
    <t xml:space="preserve">
DS416</t>
  </si>
  <si>
    <t>RF бесконтактная карта</t>
  </si>
  <si>
    <t>автоматизированный выключатель для экономии электроэнергии в гостиничных номерах</t>
  </si>
  <si>
    <r>
      <t xml:space="preserve">1.37MP Sony Exmor IMX238,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HD 1280x720@30кадр.сек.;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 f3.6mm; ИК подсветка до 20м.;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</si>
  <si>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 xml:space="preserve">2.43MP Sony Exmor IMX222,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FullHD 1920×1080@30кадр.сек.;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 f3.6mm; ИК подсветка до 20м.;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</si>
  <si>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 xml:space="preserve">1.37MP Sony Exmor IMX238,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HD 1280x720@30кадр.сек.;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Объектив: Варифокальный f2.8-12.0mm; ИК подсветка до 30м.;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</si>
  <si>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r>
      <t xml:space="preserve">2.43MP Sony Exmor IMX222,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FullHD 1920×1080@30кадр.сек.;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Объектив: Варифокальный f2.8-12.0mm; ИК подсветка до 30м.;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IP65</t>
    </r>
    <r>
      <rPr>
        <sz val="8"/>
        <rFont val="Arial"/>
        <family val="2"/>
        <charset val="204"/>
      </rPr>
      <t>; Питание DC12V</t>
    </r>
  </si>
  <si>
    <t xml:space="preserve">
U526</t>
  </si>
  <si>
    <t xml:space="preserve">
U527</t>
  </si>
  <si>
    <r>
      <t xml:space="preserve">1.37MP Sony Exmor IMX238,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HD 1280x720@30кадр.сек.;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Без объектива (поддержка CS типов); Мультиязыковое OSD меню; </t>
    </r>
    <r>
      <rPr>
        <sz val="8"/>
        <rFont val="Arial"/>
        <family val="2"/>
        <charset val="204"/>
      </rPr>
      <t>Питание DC12V</t>
    </r>
  </si>
  <si>
    <r>
      <t xml:space="preserve">2.43MP Sony Exmor IMX222,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FullHD 1920×1080@30кадр.сек.;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Без объектива (поддержка CS типов); Мультиязыковое OSD меню; </t>
    </r>
    <r>
      <rPr>
        <sz val="8"/>
        <rFont val="Arial"/>
        <family val="2"/>
        <charset val="204"/>
      </rPr>
      <t>Питание DC12V</t>
    </r>
  </si>
  <si>
    <r>
      <t xml:space="preserve">
</t>
    </r>
    <r>
      <rPr>
        <b/>
        <sz val="12"/>
        <rFont val="Arial"/>
        <family val="2"/>
        <charset val="204"/>
      </rPr>
      <t>G116</t>
    </r>
  </si>
  <si>
    <r>
      <t xml:space="preserve">
</t>
    </r>
    <r>
      <rPr>
        <b/>
        <sz val="12"/>
        <rFont val="Arial"/>
        <family val="2"/>
        <charset val="204"/>
      </rPr>
      <t>G117</t>
    </r>
  </si>
  <si>
    <t xml:space="preserve">
HS204</t>
  </si>
  <si>
    <t xml:space="preserve">
HS304</t>
  </si>
  <si>
    <t xml:space="preserve">
HS208</t>
  </si>
  <si>
    <r>
      <t xml:space="preserve">
4 канальный</t>
    </r>
    <r>
      <rPr>
        <sz val="8"/>
        <rFont val="Arial"/>
        <family val="2"/>
        <charset val="204"/>
      </rPr>
      <t xml:space="preserve"> Видеорегистратор HD-TVI</t>
    </r>
  </si>
  <si>
    <r>
      <t xml:space="preserve">
8 канальный </t>
    </r>
    <r>
      <rPr>
        <sz val="8"/>
        <rFont val="Arial"/>
        <family val="2"/>
        <charset val="204"/>
      </rPr>
      <t>Видеорегистратор HD-TVI</t>
    </r>
  </si>
  <si>
    <r>
      <t>термальный для видеокамер</t>
    </r>
    <r>
      <rPr>
        <b/>
        <sz val="8"/>
        <rFont val="Arial Cyr"/>
        <charset val="204"/>
      </rPr>
      <t xml:space="preserve"> с подогревом и вентиляцией</t>
    </r>
    <r>
      <rPr>
        <sz val="8"/>
        <rFont val="Arial Cyr"/>
        <charset val="204"/>
      </rPr>
      <t xml:space="preserve"> (наружного применения); </t>
    </r>
    <r>
      <rPr>
        <b/>
        <sz val="8"/>
        <rFont val="Arial Cyr"/>
        <charset val="204"/>
      </rPr>
      <t>датчик температуры; автоматический контроль температуры</t>
    </r>
    <r>
      <rPr>
        <sz val="8"/>
        <rFont val="Arial Cyr"/>
        <charset val="204"/>
      </rPr>
      <t>; температура: +50°C...-50°C, материал алюминий, размер: 330mm.; питание 12V; Цвет: Белый; (кронштейн в комплект не входит)</t>
    </r>
  </si>
  <si>
    <r>
      <t xml:space="preserve">Термальный для видеокамер </t>
    </r>
    <r>
      <rPr>
        <b/>
        <sz val="8"/>
        <rFont val="Arial Cyr"/>
        <charset val="204"/>
      </rPr>
      <t>с подогревом и вентиляцией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Датчик температуры; Автоматический климат контроль</t>
    </r>
    <r>
      <rPr>
        <sz val="8"/>
        <rFont val="Arial Cyr"/>
        <family val="2"/>
        <charset val="204"/>
      </rPr>
      <t xml:space="preserve">; Горизонтальное открывание верхней крышки, Наружного применения; Класс защиты: IP66; </t>
    </r>
    <r>
      <rPr>
        <b/>
        <sz val="8"/>
        <rFont val="Arial Cyr"/>
        <charset val="204"/>
      </rPr>
      <t>Питание: По локальной сети IEEE 802.3af PoE 10-15W;</t>
    </r>
    <r>
      <rPr>
        <sz val="8"/>
        <rFont val="Arial Cyr"/>
        <family val="2"/>
        <charset val="204"/>
      </rPr>
      <t xml:space="preserve"> Материал: Алюминий; Цвет: Белый; </t>
    </r>
    <r>
      <rPr>
        <b/>
        <sz val="8"/>
        <rFont val="Arial Cyr"/>
        <charset val="204"/>
      </rPr>
      <t xml:space="preserve">Температура: -60°С…+60°С; </t>
    </r>
    <r>
      <rPr>
        <sz val="8"/>
        <rFont val="Arial Cyr"/>
        <family val="2"/>
        <charset val="204"/>
      </rPr>
      <t>Размер: 170x150x390мм (кронштейн в комплект не входит)</t>
    </r>
  </si>
  <si>
    <t>Коммутационная Коробка</t>
  </si>
  <si>
    <t>Ком.Короб-200</t>
  </si>
  <si>
    <t>Ком.Короб-260</t>
  </si>
  <si>
    <t>Ком.Короб-300</t>
  </si>
  <si>
    <r>
      <t xml:space="preserve">Для установки блоков питания / зарядных устройсв / аккумуляторных батарей / усилителей / сплиттеров / конвертеров / аккумуляторных батарей и других периферийных элементов; Встроенный замок с ключом; Коммутационные отверстия; Внутреннего применения; Класс защиты: IP20; Цвет: белый; Материал: сталь; </t>
    </r>
    <r>
      <rPr>
        <b/>
        <sz val="8"/>
        <rFont val="Arial Cyr"/>
        <charset val="204"/>
      </rPr>
      <t>Размер: 262×222×75мм</t>
    </r>
  </si>
  <si>
    <r>
      <t>Для установки блоков питания / зарядных устройсв / аккумуляторных батарей / усилителей / сплиттеров / конвертеров /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 xml:space="preserve">аккумуляторных батарей и других периферийных элементов; Встроенный замок с ключом; </t>
    </r>
    <r>
      <rPr>
        <b/>
        <sz val="8"/>
        <rFont val="Arial Cyr"/>
        <charset val="204"/>
      </rPr>
      <t>Наружнего применения; Класс защиты: IP65;</t>
    </r>
    <r>
      <rPr>
        <sz val="8"/>
        <rFont val="Arial Cyr"/>
        <charset val="204"/>
      </rPr>
      <t xml:space="preserve"> Цвет: белый; Материал: сталь; </t>
    </r>
    <r>
      <rPr>
        <b/>
        <sz val="8"/>
        <rFont val="Arial Cyr"/>
        <charset val="204"/>
      </rPr>
      <t>Размер: 300×280×100мм</t>
    </r>
  </si>
  <si>
    <r>
      <t xml:space="preserve">Для установки блоков питания / усилителей / сплиттеров / конвертеров и других периферийных элементов; Встроенный замок с ключом; Коммутационные отверстия; Внутреннего применения; Класс защиты: IP20; Цвет белый; Материал: сталь; </t>
    </r>
    <r>
      <rPr>
        <b/>
        <sz val="8"/>
        <rFont val="Arial Cyr"/>
        <charset val="204"/>
      </rPr>
      <t>Размер: 202×182×45мм</t>
    </r>
  </si>
  <si>
    <r>
      <t xml:space="preserve">Для установки блоков питания / усилителей / сплиттеров / конвертеров и других периферийных элементов; Встроенный замок с ключом; Коммутационные отверстия; Внутреннего применения; Класс защиты: IP20; Цвет белый; Материал: сталь; </t>
    </r>
    <r>
      <rPr>
        <b/>
        <sz val="8"/>
        <rFont val="Arial Cyr"/>
        <charset val="204"/>
      </rPr>
      <t>Размер: 190×140×80мм</t>
    </r>
  </si>
  <si>
    <t>Стриппер</t>
  </si>
  <si>
    <t>Кримпер</t>
  </si>
  <si>
    <t>HT-106</t>
  </si>
  <si>
    <t>HT-332</t>
  </si>
  <si>
    <r>
      <t xml:space="preserve">
</t>
    </r>
    <r>
      <rPr>
        <b/>
        <sz val="12"/>
        <rFont val="Arial Cyr"/>
        <charset val="204"/>
      </rPr>
      <t>TR500F</t>
    </r>
  </si>
  <si>
    <r>
      <t xml:space="preserve">
</t>
    </r>
    <r>
      <rPr>
        <b/>
        <sz val="11"/>
        <rFont val="Arial Cyr"/>
        <charset val="204"/>
      </rPr>
      <t>UMB-100-HT</t>
    </r>
  </si>
  <si>
    <r>
      <t xml:space="preserve">Автономная сигнализация с уведомлением по GSM каналам связи; </t>
    </r>
    <r>
      <rPr>
        <sz val="8"/>
        <rFont val="Arial Cyr"/>
        <charset val="204"/>
      </rPr>
      <t xml:space="preserve">Уведомление: Магнитоконтактный датчик; Автодозвон и SMS; Управление: Мобильный телефон; Питание: AC 220V 0.4A; Автономное питание: Аккумуляторная Батарея DC 3.7V 380mA (до 10 дней автономной работы); Температура: -10...+50°C; Размер: 45х35х14мм; </t>
    </r>
    <r>
      <rPr>
        <b/>
        <sz val="8"/>
        <rFont val="Arial Cyr"/>
        <charset val="204"/>
      </rPr>
      <t>Комплектация: Магнитоконтактный Датчик СМК (открытия двери/окна) со встроенным GSM модулем x1, Аккумуляторная батарея х1, Блок Питания x1</t>
    </r>
  </si>
  <si>
    <r>
      <t xml:space="preserve">Импульсный источник питания систем видеонаблюдения   Входное напряжение: 90-260V 47~63Гц; </t>
    </r>
    <r>
      <rPr>
        <b/>
        <sz val="8"/>
        <rFont val="Arial Cyr"/>
        <charset val="204"/>
      </rPr>
      <t>Выход: DC 12V 5.0A 60W / 9-каналов с индивидуальной защитой каждого канала;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IP30; Внутреннего использования; Температура: -20°C...+50°C; Размер: 203×163×53мм; Вес: 1.2кг</t>
    </r>
  </si>
  <si>
    <t xml:space="preserve">
PE12120</t>
  </si>
  <si>
    <t>Извещатель контактный; Тип контактов: НР/НЗ; Способ крепления: Накладной; Контакты под винт; Внутреннего применения; ABS Пластик; Пассивный; Размер: 85х85х15мм</t>
  </si>
  <si>
    <t>Извещатель контактный; Тип контактов: НР/НЗ; Способ крепления: Накладной; Контакты под винт; Внутреннего применения; Пластик; Пассивный; Размер: 60х60х34мм</t>
  </si>
  <si>
    <t>EB103</t>
  </si>
  <si>
    <t>EB402</t>
  </si>
  <si>
    <t>Извещатель контактный; Тип контактов: НР/НЗ; Способ крепления: Нет, напольный; Внутреннего применения; Метал; Пассивный; Размер: 105х80х45мм</t>
  </si>
  <si>
    <t>EB405</t>
  </si>
  <si>
    <t>Извещатель контактный; Тип контактов: НР/НЗ; Способ крепления: Нет, напольный; Внутреннего применения; Метал; Пассивный; Размер: 120х80х42мм</t>
  </si>
  <si>
    <t>Беспроводная Автономная Сирена</t>
  </si>
  <si>
    <t>SL707</t>
  </si>
  <si>
    <r>
      <t xml:space="preserve">Детекция: НР контакт; </t>
    </r>
    <r>
      <rPr>
        <b/>
        <sz val="8"/>
        <rFont val="Arial Cyr"/>
        <charset val="204"/>
      </rPr>
      <t>Приемник: 2 канальный; 2х Кнопки программируемые; 2х Управляемых реле AC 170-240V</t>
    </r>
    <r>
      <rPr>
        <sz val="8"/>
        <rFont val="Arial Cyr"/>
        <charset val="204"/>
      </rPr>
      <t xml:space="preserve">; Канал передачи данных: Беспроводной, частота 433.92MHz; </t>
    </r>
    <r>
      <rPr>
        <b/>
        <sz val="8"/>
        <rFont val="Arial Cyr"/>
        <charset val="204"/>
      </rPr>
      <t>Эффективная дистация: до 500м</t>
    </r>
    <r>
      <rPr>
        <sz val="8"/>
        <rFont val="Arial Cyr"/>
        <charset val="204"/>
      </rPr>
      <t>; Применение: Тревожная кнопка / Управление контрольно исполнительными приборами / Управление сигнализацией / Автоматикой / Приводами / Шлагбаумами / Турникетами; Питание: AC 220V 30mA (режим передачи) Температура: -30...+60°C; Комплектация: 1хПриемник + 2хБрелока</t>
    </r>
  </si>
  <si>
    <r>
      <t xml:space="preserve">Детекция: НР контакт; </t>
    </r>
    <r>
      <rPr>
        <b/>
        <sz val="8"/>
        <rFont val="Arial Cyr"/>
        <charset val="204"/>
      </rPr>
      <t>Приемник: 2 канальный; 2х Кнопки программируемые; 2х Управляемых реле DC 14V 12A</t>
    </r>
    <r>
      <rPr>
        <sz val="8"/>
        <rFont val="Arial Cyr"/>
        <charset val="204"/>
      </rPr>
      <t xml:space="preserve">; Канал передачи данных: Беспроводной, частота 433.92MHz; </t>
    </r>
    <r>
      <rPr>
        <b/>
        <sz val="8"/>
        <rFont val="Arial Cyr"/>
        <charset val="204"/>
      </rPr>
      <t>Эффективная дистация: до 500м</t>
    </r>
    <r>
      <rPr>
        <sz val="8"/>
        <rFont val="Arial Cyr"/>
        <charset val="204"/>
      </rPr>
      <t>; Применение: Тревожная кнопка / Управление контрольно исполнительными приборами / Управление сигнализацией / Автоматикой / Приводами / Шлагбаумами / Турникетами; Питание: DC 9-24V 30mA (режим передачи) Температура: -30...+60°C; Комплектация: 1хПриемник + 2хБрелока</t>
    </r>
  </si>
  <si>
    <r>
      <rPr>
        <b/>
        <sz val="10"/>
        <rFont val="Arial Cyr"/>
        <charset val="204"/>
      </rPr>
      <t xml:space="preserve">
</t>
    </r>
    <r>
      <rPr>
        <b/>
        <sz val="12"/>
        <rFont val="Arial Cyr"/>
        <charset val="204"/>
      </rPr>
      <t>AS912</t>
    </r>
  </si>
  <si>
    <r>
      <rPr>
        <b/>
        <sz val="10"/>
        <rFont val="Arial Cyr"/>
        <charset val="204"/>
      </rPr>
      <t xml:space="preserve">
</t>
    </r>
    <r>
      <rPr>
        <b/>
        <sz val="12"/>
        <rFont val="Arial Cyr"/>
        <charset val="204"/>
      </rPr>
      <t>AS932</t>
    </r>
  </si>
  <si>
    <t>Двухканальный брелок-передатчик; Детекция: НР/НЗ контакт; 2х Кнопки; Канал передачи данных: Беспроводной, частота 433.92MHz; Эффективная дистация: до 100м; Питание: DC 12V 5mW (режим передачи), Батарея типа GP23A; Применение: Тревожная кнопка / Управление контрольно исполнительными приборами / Управление сигнализацией / Автоматикой / Приводами / Шлагбаумами / Турникетами; Возможность подключения к GSN / ELMES</t>
  </si>
  <si>
    <t>Двухканальный брелок-передатчик; Детекция: НР/НЗ контакт; 2х Кнопки; Канал передачи данных: Беспроводной, частота 433.92MHz; Эффективная дистация: до 200м; Питание: DC 12V 5mW (режим передачи), Батарея типа GP23A; Применение: Тревожная кнопка / Управление контрольно исполнительными приборами / Управление сигнализацией / Автоматикой / Приводами / Шлагбаумами / Турникетами; Возможность подключения к AS962-AS994</t>
  </si>
  <si>
    <t>ОКН-4Д-А4-0.5</t>
  </si>
  <si>
    <t>Пигтейл Оптоволоконный (Полушнур)</t>
  </si>
  <si>
    <t>Патчкорд Оптоволоконный</t>
  </si>
  <si>
    <t>ПАТЧКОРДЫ / ПИГТЕЙЛЫ / КОННЕКТОРЫ</t>
  </si>
  <si>
    <t>РАЗЪЕМЫ / КОННЕКТОРЫ / СОЕДЕНИТЕЛИ / ПЕРЕХОДНИКИ</t>
  </si>
  <si>
    <t>АКСЕССУАРЫ И РАСХОДНЫЕ МАТЕРИАЛЛЫ</t>
  </si>
  <si>
    <r>
      <t xml:space="preserve">Оповещатель охранно-пожарный световой, предназначен для указания путей эвакуации при возникновении опасности; Уведомление: </t>
    </r>
    <r>
      <rPr>
        <b/>
        <sz val="8"/>
        <rFont val="Arial Cyr"/>
        <charset val="204"/>
      </rPr>
      <t>ВЫХОД - ШЫГУ Односторонний</t>
    </r>
    <r>
      <rPr>
        <sz val="8"/>
        <rFont val="Arial Cyr"/>
        <charset val="204"/>
      </rPr>
      <t>; Питание: DC 12V 40mA; Размер: 300х135х35мм</t>
    </r>
  </si>
  <si>
    <r>
      <t xml:space="preserve">Оповещатель охранно-пожарный световой, предназначен для указания путей эвакуации при возникновении опасности; Уведомление: </t>
    </r>
    <r>
      <rPr>
        <b/>
        <sz val="8"/>
        <rFont val="Arial Cyr"/>
        <charset val="204"/>
      </rPr>
      <t>ВЫХОД - ШЫГУ Двухсторонний</t>
    </r>
    <r>
      <rPr>
        <sz val="8"/>
        <rFont val="Arial Cyr"/>
        <charset val="204"/>
      </rPr>
      <t>; Питание: DC 12V 40mA; Размер: 300х135х35мм</t>
    </r>
  </si>
  <si>
    <r>
      <t>Видео: 32кан. ( Balun согласующее устройство) / Аудио: 16кан. / Датчик: 16кан.; Разрешение: D1 720×576@100fps + CIF 352×288@700fps; Компрессия: H.264</t>
    </r>
    <r>
      <rPr>
        <sz val="8"/>
        <rFont val="Arial"/>
        <family val="2"/>
        <charset val="204"/>
      </rPr>
      <t xml:space="preserve">; Носители: </t>
    </r>
    <r>
      <rPr>
        <b/>
        <sz val="8"/>
        <rFont val="Arial"/>
        <family val="2"/>
        <charset val="204"/>
      </rPr>
      <t>8×HDD SATA 3Tb; 2×eSATA</t>
    </r>
    <r>
      <rPr>
        <sz val="8"/>
        <rFont val="Arial"/>
        <family val="2"/>
        <charset val="204"/>
      </rPr>
      <t xml:space="preserve">; 1×HDMI FullHD 1920×1080; 1×VGA FullHD 1920×1080; 2×BNC AV; 2×USB; 2×RS485; </t>
    </r>
    <r>
      <rPr>
        <sz val="8"/>
        <rFont val="Arial"/>
        <family val="2"/>
        <charset val="204"/>
      </rPr>
      <t xml:space="preserve">Сеть: </t>
    </r>
    <r>
      <rPr>
        <b/>
        <sz val="8"/>
        <rFont val="Arial"/>
        <family val="2"/>
        <charset val="204"/>
      </rPr>
      <t>Ethernet 10/100/1000M</t>
    </r>
    <r>
      <rPr>
        <sz val="8"/>
        <rFont val="Arial"/>
        <family val="2"/>
        <charset val="204"/>
      </rPr>
      <t>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16кан. одновременно; Русское меню (HDD нет в комплекте)</t>
    </r>
  </si>
  <si>
    <r>
      <t>Видео: 32кан. (Balun согласующее устройство) / Аудио: 16кан. / Датчик: 16кан.; Разрешение: WD1 960H 960×576@800fps; Компрессия: H.264</t>
    </r>
    <r>
      <rPr>
        <sz val="8"/>
        <rFont val="Arial"/>
        <family val="2"/>
        <charset val="204"/>
      </rPr>
      <t xml:space="preserve">; Носители: </t>
    </r>
    <r>
      <rPr>
        <b/>
        <sz val="8"/>
        <rFont val="Arial"/>
        <family val="2"/>
        <charset val="204"/>
      </rPr>
      <t>8×HDD SATA 3Tb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1×eSATA</t>
    </r>
    <r>
      <rPr>
        <sz val="8"/>
        <rFont val="Arial"/>
        <family val="2"/>
        <charset val="204"/>
      </rPr>
      <t xml:space="preserve">; 1×HDMI FullHD 1920×1080; 1×VGA FullHD 1920×1080; 2×BNC AV; 2×USB; 2×RS485; </t>
    </r>
    <r>
      <rPr>
        <b/>
        <sz val="8"/>
        <rFont val="Arial"/>
        <family val="2"/>
        <charset val="204"/>
      </rPr>
      <t>Сеть: Ethernet 10/100/1000M</t>
    </r>
    <r>
      <rPr>
        <sz val="8"/>
        <rFont val="Arial"/>
        <family val="2"/>
        <charset val="204"/>
      </rPr>
      <t>, 3G,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16кан. одновременно; Русское меню (HDD нет в комплекте)</t>
    </r>
  </si>
  <si>
    <r>
      <t xml:space="preserve">регулируемая диафрагма / фикс. фокусное расстояние   </t>
    </r>
    <r>
      <rPr>
        <b/>
        <sz val="8"/>
        <rFont val="Arial"/>
        <family val="2"/>
        <charset val="204"/>
      </rPr>
      <t>8,0mm</t>
    </r>
    <r>
      <rPr>
        <sz val="8"/>
        <rFont val="Arial"/>
        <family val="2"/>
        <charset val="204"/>
      </rPr>
      <t xml:space="preserve"> F1,6 1/3"   угол обзора 42°; крепление CS</t>
    </r>
  </si>
  <si>
    <t>Мегапиксельная IP камера</t>
  </si>
  <si>
    <t>Установка фирменных логотипов заказчика</t>
  </si>
  <si>
    <t>OL200
(НА ЗАКАЗ)</t>
  </si>
  <si>
    <t>HL400
(НА ЗАКАЗ)</t>
  </si>
  <si>
    <r>
      <t xml:space="preserve">для работы с в комплексе Автоматизации гостиницы. Считывание данных </t>
    </r>
    <r>
      <rPr>
        <b/>
        <sz val="8"/>
        <rFont val="Arial Cyr"/>
        <charset val="204"/>
      </rPr>
      <t>бесконтактных карт</t>
    </r>
    <r>
      <rPr>
        <sz val="8"/>
        <rFont val="Arial Cyr"/>
        <charset val="204"/>
      </rPr>
      <t xml:space="preserve"> доступа пользователей</t>
    </r>
  </si>
  <si>
    <r>
      <t>ГОТОВЫЙ КОМПЛЕКТ КАБЕЛЯ ВИДЕОНАБЛЮДЕНИЯ</t>
    </r>
    <r>
      <rPr>
        <sz val="8"/>
        <rFont val="Arial Cyr"/>
        <charset val="204"/>
      </rPr>
      <t xml:space="preserve">
Тип: Коаксиальный Ø3.0×75Ом + Силовой Ø0.35×2; Разъем питания NPC×2 и Разъем сигнальный BNC×2 на обоих концах; </t>
    </r>
    <r>
      <rPr>
        <b/>
        <sz val="8"/>
        <rFont val="Arial Cyr"/>
        <charset val="204"/>
      </rPr>
      <t>PVC наполнитель от растяжек; Материал: Медь;</t>
    </r>
    <r>
      <rPr>
        <sz val="8"/>
        <rFont val="Arial Cyr"/>
        <charset val="204"/>
      </rPr>
      <t xml:space="preserve"> Внутреннего/Уличного применения; Цвет: Черный; </t>
    </r>
    <r>
      <rPr>
        <b/>
        <sz val="8"/>
        <rFont val="Arial Cyr"/>
        <charset val="204"/>
      </rPr>
      <t>Длина: 20м. (цена за шт)</t>
    </r>
  </si>
  <si>
    <r>
      <t>ГОТОВЫЙ КОМПЛЕКТ КАБЕЛЯ ВИДЕОНАБЛЮДЕНИЯ</t>
    </r>
    <r>
      <rPr>
        <sz val="8"/>
        <rFont val="Arial Cyr"/>
        <charset val="204"/>
      </rPr>
      <t xml:space="preserve">
Тип: Коаксиальный Ø3.0×75Ом + Силовой Ø0.35×2; Разъем питания NPC×2 и Разъем сигнальный BNC×2 на обоих концах; </t>
    </r>
    <r>
      <rPr>
        <b/>
        <sz val="8"/>
        <rFont val="Arial Cyr"/>
        <charset val="204"/>
      </rPr>
      <t>PVC наполнитель от растяжек; Материал: Медь;</t>
    </r>
    <r>
      <rPr>
        <sz val="8"/>
        <rFont val="Arial Cyr"/>
        <charset val="204"/>
      </rPr>
      <t xml:space="preserve"> Внутреннего/Уличного применения; Цвет: Черный; </t>
    </r>
    <r>
      <rPr>
        <b/>
        <sz val="8"/>
        <rFont val="Arial Cyr"/>
        <charset val="204"/>
      </rPr>
      <t>Длина: 40м. (цена за шт)</t>
    </r>
  </si>
  <si>
    <t>NP32</t>
  </si>
  <si>
    <r>
      <t>Разъем питания со встроенным Фильтром питания</t>
    </r>
    <r>
      <rPr>
        <sz val="8"/>
        <rFont val="Arial Cyr"/>
        <charset val="204"/>
      </rPr>
      <t xml:space="preserve">; +/- полярность; Размер контакта 10mm.; Кабель 300мм.; </t>
    </r>
    <r>
      <rPr>
        <b/>
        <sz val="8"/>
        <rFont val="Arial Cyr"/>
        <charset val="204"/>
      </rPr>
      <t>Встроенная защита от скачков и всплесков напряжения, разрядов молний и др.; Защита до 1000V</t>
    </r>
    <r>
      <rPr>
        <sz val="8"/>
        <rFont val="Arial Cyr"/>
        <charset val="204"/>
      </rPr>
      <t>; Материал: Цинк с Никелевым покрытием + Пластик, Негорючий полеуретановый изолятор</t>
    </r>
  </si>
  <si>
    <r>
      <t xml:space="preserve">
</t>
    </r>
    <r>
      <rPr>
        <b/>
        <sz val="12"/>
        <rFont val="Arial Cyr"/>
        <charset val="204"/>
      </rPr>
      <t>NPC32</t>
    </r>
  </si>
  <si>
    <t>RJ45</t>
  </si>
  <si>
    <t>D105</t>
  </si>
  <si>
    <r>
      <t xml:space="preserve">
</t>
    </r>
    <r>
      <rPr>
        <b/>
        <sz val="12"/>
        <rFont val="Arial Cyr"/>
        <charset val="204"/>
      </rPr>
      <t>AD260</t>
    </r>
  </si>
  <si>
    <r>
      <t xml:space="preserve">
</t>
    </r>
    <r>
      <rPr>
        <b/>
        <sz val="12"/>
        <rFont val="Arial Cyr"/>
        <charset val="204"/>
      </rPr>
      <t>AD512</t>
    </r>
  </si>
  <si>
    <r>
      <t xml:space="preserve">
</t>
    </r>
    <r>
      <rPr>
        <b/>
        <sz val="12"/>
        <rFont val="Arial Cyr"/>
        <charset val="204"/>
      </rPr>
      <t>AD522</t>
    </r>
  </si>
  <si>
    <r>
      <t xml:space="preserve">
</t>
    </r>
    <r>
      <rPr>
        <b/>
        <sz val="12"/>
        <rFont val="Arial Cyr"/>
        <charset val="204"/>
      </rPr>
      <t>AD820</t>
    </r>
  </si>
  <si>
    <r>
      <t xml:space="preserve">
AVM565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</si>
  <si>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r>
      <t>4 кан. сетевой видеорегистратор (NVR); разрешение: FullHD 1920x1080пикс. PAL;</t>
    </r>
    <r>
      <rPr>
        <sz val="8"/>
        <rFont val="Arial"/>
        <family val="2"/>
        <charset val="204"/>
      </rPr>
      <t xml:space="preserve"> формат видео: AVI; компрессия: H.264 / MPEG-4 / MJPEG; носители: 2×HDD SATA до 3Тб.; интерфейс: USB / RJ45; протоколы: Static IP, DHCP, DNS, HTTP, FTP, NTP, SMTP, UPnP; сеть: 10/100/1000Base-T, TCP/IP; Поддержка Real Time Clock (RTC); запись в ручную, по расписанию, по событию; управление PTZ камерами; видеонаблюдение на базе мобильных устройств: WinCE, Android, Symbian, iPhone, Blackberry; навигация мышкой; просмотр 4кан. одновременно; (HDD в комплект не входят)</t>
    </r>
  </si>
  <si>
    <r>
      <t>Intel Pentium DualCore i3-2130 3,4GHz (3,8GHz с TurboBoost2.0)</t>
    </r>
    <r>
      <rPr>
        <sz val="8"/>
        <rFont val="Arial"/>
        <family val="2"/>
        <charset val="204"/>
      </rPr>
      <t>; GA-Z68AP-D3; DDR III 4096Mb (1333Mhz); HDD 500Gb HDD SATAII/III (7200rpm); NVIDIA GeForce GT440 1024MB HDMI; DVD-RW 24x LG SATA; Блок питания HuntKey LW-6500HG 500W; Кейс + Клавиатура + Мышь + Коврик</t>
    </r>
  </si>
  <si>
    <t>Трекинг</t>
  </si>
  <si>
    <t>Управление PTZ камерой</t>
  </si>
  <si>
    <r>
      <t xml:space="preserve">ВИДЕОМАРКЕТ </t>
    </r>
    <r>
      <rPr>
        <b/>
        <sz val="10"/>
        <rFont val="Arial Cyr"/>
        <charset val="204"/>
      </rPr>
      <t>Сервер + Клиент</t>
    </r>
  </si>
  <si>
    <r>
      <t xml:space="preserve">ВИДЕОМАРКЕТ </t>
    </r>
    <r>
      <rPr>
        <b/>
        <sz val="10"/>
        <rFont val="Arial Cyr"/>
        <charset val="204"/>
      </rPr>
      <t>Кассовый терминал</t>
    </r>
  </si>
  <si>
    <t>Интерактивный поиск + Перехват</t>
  </si>
  <si>
    <r>
      <t>Обнаружение</t>
    </r>
    <r>
      <rPr>
        <b/>
        <sz val="10"/>
        <rFont val="Arial Cyr"/>
        <charset val="204"/>
      </rPr>
      <t xml:space="preserve"> лиц</t>
    </r>
  </si>
  <si>
    <r>
      <t xml:space="preserve">для работы с в комплексе Автоматизации гостиницы. Програмирование </t>
    </r>
    <r>
      <rPr>
        <b/>
        <sz val="8"/>
        <rFont val="Arial Cyr"/>
        <charset val="204"/>
      </rPr>
      <t>бесконтактных карт</t>
    </r>
    <r>
      <rPr>
        <sz val="8"/>
        <rFont val="Arial Cyr"/>
        <charset val="204"/>
      </rPr>
      <t xml:space="preserve"> доступа пользователей (период действия карты, доступ к номеру гостиницы, и т.д.)</t>
    </r>
  </si>
  <si>
    <t>Коннектор</t>
  </si>
  <si>
    <t>Коннектор переходник</t>
  </si>
  <si>
    <t>Сотчлок</t>
  </si>
  <si>
    <t>Скотчлок</t>
  </si>
  <si>
    <t>для быстрого и качественного сращивания и разветвления проводников кабеля, герметичный, влагонепроницаемый, антикоррозийные (для систем ОПС и СКД)</t>
  </si>
  <si>
    <t>Коннектор влага-пыле защищенный</t>
  </si>
  <si>
    <r>
      <t xml:space="preserve">Сигнальный коннектор для Витой пары; Тип: 8P8C; Категория: 5E; Электрические допуски: AC 250V 2A (макс.); Сопротивление: &lt;20Ом; Матриал контактов: </t>
    </r>
    <r>
      <rPr>
        <b/>
        <sz val="8"/>
        <rFont val="Arial Cyr"/>
        <charset val="204"/>
      </rPr>
      <t>Сплав бронзы с Золотым покрытием +50U</t>
    </r>
    <r>
      <rPr>
        <sz val="8"/>
        <rFont val="Arial Cyr"/>
        <charset val="204"/>
      </rPr>
      <t xml:space="preserve"> (картонная упаковка)</t>
    </r>
  </si>
  <si>
    <r>
      <t xml:space="preserve">Сигнальный коннектор для Витой пары; Тип: 8P8C; Категория: 5E; Электрические допуски: AC 250V 2A (макс.); Сопротивление: &lt;20Ом; Матриал контактов: </t>
    </r>
    <r>
      <rPr>
        <b/>
        <sz val="8"/>
        <rFont val="Arial Cyr"/>
        <charset val="204"/>
      </rPr>
      <t>Сплав бронзы с Золотым покрытием +15U</t>
    </r>
    <r>
      <rPr>
        <sz val="8"/>
        <rFont val="Arial Cyr"/>
        <charset val="204"/>
      </rPr>
      <t xml:space="preserve"> (эл.статический пакет)</t>
    </r>
  </si>
  <si>
    <t>TPC64</t>
  </si>
  <si>
    <t>PoE Адаптеры / Инжекторы / Коммутаторы</t>
  </si>
  <si>
    <t>АККУМУЛЯТОРНЫЕ БАТАРЕИ</t>
  </si>
  <si>
    <r>
      <t>8 канальный 960H - Высокого разрешения</t>
    </r>
    <r>
      <rPr>
        <sz val="8"/>
        <rFont val="Arial"/>
        <family val="2"/>
        <charset val="204"/>
      </rPr>
      <t xml:space="preserve"> Видеорегистратор</t>
    </r>
  </si>
  <si>
    <t>ШЛАГБАУМЫ / БАРЬЕРЫ</t>
  </si>
  <si>
    <t>RF400</t>
  </si>
  <si>
    <t>фото датчики безопасности</t>
  </si>
  <si>
    <t>AC443</t>
  </si>
  <si>
    <r>
      <t xml:space="preserve">Тип: Радиочастотный тайгер "Large"; Частота: 8,2 МГц.; </t>
    </r>
    <r>
      <rPr>
        <b/>
        <sz val="8"/>
        <rFont val="Arial Cyr"/>
        <charset val="204"/>
      </rPr>
      <t>Дистанция обнаружения: 1.8-2.0м.</t>
    </r>
    <r>
      <rPr>
        <sz val="8"/>
        <rFont val="Arial Cyr"/>
        <charset val="204"/>
      </rPr>
      <t>; Крепление: Магнитный замок на кнопку или тросик; Размер: 68х55х22мм., Вес: 18г.; Цвет: Белый / Черный (на выбор)</t>
    </r>
  </si>
  <si>
    <r>
      <t xml:space="preserve">Тип: Радиочастотный тайгер "Charm Circle"; Частота: 8,2 МГц.; </t>
    </r>
    <r>
      <rPr>
        <b/>
        <sz val="8"/>
        <rFont val="Arial Cyr"/>
        <charset val="204"/>
      </rPr>
      <t>Дистанция обнаружения: 1.4-1.6м.</t>
    </r>
    <r>
      <rPr>
        <sz val="8"/>
        <rFont val="Arial Cyr"/>
        <charset val="204"/>
      </rPr>
      <t>; Крепление: Магнитный замок на кнопку или тросик; Размер: Ø42х20мм., Вес: 13г.; Цвет: Белый</t>
    </r>
  </si>
  <si>
    <r>
      <t xml:space="preserve">Тип: Радиочастотный тайгер "Glossy Circle"; Частота: 8,2 МГц.; </t>
    </r>
    <r>
      <rPr>
        <b/>
        <sz val="8"/>
        <rFont val="Arial Cyr"/>
        <charset val="204"/>
      </rPr>
      <t>Дистанция обнаружения: 1.4-1.6м.</t>
    </r>
    <r>
      <rPr>
        <sz val="8"/>
        <rFont val="Arial Cyr"/>
        <charset val="204"/>
      </rPr>
      <t>; Крепление: Магнитный замок на кнопку или тросик; Размер: Ø42х20мм., Вес: 15г.; Цвет: Белый</t>
    </r>
  </si>
  <si>
    <r>
      <t xml:space="preserve">Тип: Радиочастотный тайгер "Sphere Circle"; Частота: 8,2 МГц.; </t>
    </r>
    <r>
      <rPr>
        <b/>
        <sz val="8"/>
        <rFont val="Arial Cyr"/>
        <charset val="204"/>
      </rPr>
      <t>Дистанция обнаружения: 1.4-1.6м.</t>
    </r>
    <r>
      <rPr>
        <sz val="8"/>
        <rFont val="Arial Cyr"/>
        <charset val="204"/>
      </rPr>
      <t>; Крепление: Магнитный замок на кнопку или тросик; Размер: Ø42х20мм., Вес: 13г.; Цвет: Белый / Черный (на выбор)</t>
    </r>
  </si>
  <si>
    <r>
      <t xml:space="preserve">Тип: Радиочастотный тайгер "Golf Circle"; Частота: 8,2 МГц.; </t>
    </r>
    <r>
      <rPr>
        <b/>
        <sz val="8"/>
        <rFont val="Arial Cyr"/>
        <charset val="204"/>
      </rPr>
      <t>Дистанция обнаружения: 1.8-2.0м.</t>
    </r>
    <r>
      <rPr>
        <sz val="8"/>
        <rFont val="Arial Cyr"/>
        <charset val="204"/>
      </rPr>
      <t>; Крепление: Магнитный замок на кнопку или тросик; Размер: Ø63х22мм., Вес: 14г.; Цвет: Белый / Черный (на выбор)</t>
    </r>
  </si>
  <si>
    <t>TS115 / MiniUltra Strip III</t>
  </si>
  <si>
    <t>TH225 / Ultra Lite</t>
  </si>
  <si>
    <t>TH235 / Asset Tag</t>
  </si>
  <si>
    <t>TH300</t>
  </si>
  <si>
    <r>
      <t xml:space="preserve">Тип: Радиочастотный тайгер "Classic"; Частота: 8,2 МГц.; </t>
    </r>
    <r>
      <rPr>
        <b/>
        <sz val="8"/>
        <rFont val="Arial Cyr"/>
        <charset val="204"/>
      </rPr>
      <t>Дистанция обнаружения: 1.4-1.6м.</t>
    </r>
    <r>
      <rPr>
        <sz val="8"/>
        <rFont val="Arial Cyr"/>
        <charset val="204"/>
      </rPr>
      <t>; Крепление: Магнитный замок на кнопку или тросик; Размер: 48х42х20мм., Вес: 12г.; Цвет: Белый / Черный (на выбор)</t>
    </r>
  </si>
  <si>
    <t>Тип: Многоразовый; Универсальный для всех моеделей Жестких тайгеров; Игла крепления с зазубринами; Материал: Сталь / Пластик; Размер: Ø1,4x180мм., Вес: 6г.; Цвет: Церный / Белый (на выбор)</t>
  </si>
  <si>
    <t>Тип: Многоразовая; Универсальная для всех моделей Жестких Тайгеров; Игла крепления с зазубринами; Материал: Метал; Размер: Ø10х16мм.; Вес: 1,2г.</t>
  </si>
  <si>
    <t>Тип: Одноразовый Прямой держатель; Материал: Пластик; Размер: 65мм; Цвет: Белый; Фасовка: 100шт./линейка, 10'000шт./упаковка</t>
  </si>
  <si>
    <t>Тип: KXP Одноразовый Прямой держатель; Материал: Пластик; Размер: 65мм; Цвет: Белый; Фасовка: 100шт./линейка, 10'000шт./упаковка</t>
  </si>
  <si>
    <t>Контур Лайт</t>
  </si>
  <si>
    <t>Контур Экспресс</t>
  </si>
  <si>
    <t>Контур Мини</t>
  </si>
  <si>
    <t>Детекция: ИК технология; Эффективная дистанция: до 8м; Угол: 90°; Канал передачи данных: Беспроводной, частота 433MHz; Эффективная дистанция до 100м.; Питание: Автономная батарея DC 9V 15mA (Крона); Температура: -10...+50°C</t>
  </si>
  <si>
    <t>СЕТЕВЫЕ IP ВИДЕОКАМЕРЫ - СТАНДАРТНЫЕ</t>
  </si>
  <si>
    <t>СЕТЕВЫЕ IP ВИДЕОКАМЕРЫ - КУПОЛЬНЫЕ</t>
  </si>
  <si>
    <r>
      <t>12V 8.4A 100W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170-264V 47~63Гц;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IP20; Внутреннего использования; Температура: -10°C...+60°C; Размер: 199×98×42мм</t>
    </r>
  </si>
  <si>
    <r>
      <t>12V 6.0A 70W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170-264V 47~63Гц;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IP20; Внутреннего использования; Температура: -10°C...+60°C; Размер: 159×98×42мм</t>
    </r>
  </si>
  <si>
    <r>
      <t>12V 3.0A 35W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170-264V 47~63Гц;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IP20; Внутреннего использования; Температура: -10°C...+60°C; Размер: 110×78×36мм</t>
    </r>
  </si>
  <si>
    <r>
      <t>12V 2.1A 25W</t>
    </r>
    <r>
      <rPr>
        <sz val="8"/>
        <rFont val="Arial Cyr"/>
        <charset val="204"/>
      </rPr>
      <t xml:space="preserve">   Импульсный источник питания; Входное напряжение: </t>
    </r>
    <r>
      <rPr>
        <b/>
        <sz val="8"/>
        <rFont val="Arial Cyr"/>
        <charset val="204"/>
      </rPr>
      <t>AC 170-264V 47~63Гц;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IP20; Внутреннего использования; Температура: -10°C...+60°C; Размер: 85×59×36мм</t>
    </r>
  </si>
  <si>
    <r>
      <t>АНТИвандальная</t>
    </r>
    <r>
      <rPr>
        <sz val="8"/>
        <rFont val="Arial"/>
        <family val="2"/>
        <charset val="204"/>
      </rPr>
      <t xml:space="preserve"> Внутренняя Камера</t>
    </r>
  </si>
  <si>
    <r>
      <t>АНТИвандальная</t>
    </r>
    <r>
      <rPr>
        <sz val="8"/>
        <rFont val="Arial"/>
        <family val="2"/>
        <charset val="204"/>
      </rPr>
      <t xml:space="preserve"> Внутренняя  Камера</t>
    </r>
  </si>
  <si>
    <t xml:space="preserve">
U216</t>
  </si>
  <si>
    <r>
      <t>2.1 Мегапикс. цветная; Разрешение: FullHD 1920×1080@30кадр.сек.; Мин. освещ. 0.01 Люкс; Объектив: Варифокальный f2.8-12.0mm, Угол обзора 110.0~28.0°;</t>
    </r>
    <r>
      <rPr>
        <sz val="8"/>
        <rFont val="Arial Cyr"/>
        <charset val="204"/>
      </rPr>
      <t xml:space="preserve"> Компрессия: H.264/MJPEG; Интерфейс: TCP/IP, LAN 10/100M; Скорость передачи данных: 4.0Мбит./сек.; </t>
    </r>
    <r>
      <rPr>
        <b/>
        <sz val="8"/>
        <rFont val="Arial Cyr"/>
        <charset val="204"/>
      </rPr>
      <t>Поддержка двух потоков; 1×Аудио вход / 1×Аудио выход (опция); 1×Тревож. вход / 1×Тревож. выход (опция); MicroSD до 64Gb; ИК подсветка до 30м.; День/Ночь; 3D-DNR; Функция ICR; ИК фильтр; Анти-Туман / Анти-Дым; Подавление видео-шумов; WDR - широкий динамический диапазон; Компенсация засветки; Запись по событию или движению в кадре; Поддержка ONVIF; Интеграция с CMS ПО: Macroscop/DSSL-Trassir/ITV-Intellect; Антивандальный металический корпус IK08; Класс защиты от непогоды IP66; Питание: по локальной сети 802.3af PoE /</t>
    </r>
    <r>
      <rPr>
        <sz val="8"/>
        <rFont val="Arial Cyr"/>
        <charset val="204"/>
      </rPr>
      <t xml:space="preserve"> DC +12V 0.6A;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0.5кг; Температура: -30°C...+60°C; Размер: Ø112×84мм.</t>
    </r>
  </si>
  <si>
    <r>
      <t>3.2 Мегапикс. цветная; Разрешение: FullHD 1920×1080@30кадр.сек. / QXGA 2048×1536@20кадр.сек; Мин. освещ. 0.01 Люкс; Объектив: Варифокальный f2.8-12.0mm, Угол обзора 110.0~28.0°;</t>
    </r>
    <r>
      <rPr>
        <sz val="8"/>
        <rFont val="Arial Cyr"/>
        <charset val="204"/>
      </rPr>
      <t xml:space="preserve"> Компрессия: H.264/MJPEG; Интерфейс: TCP/IP, LAN 10/100M; Скорость передачи данных: 6.0Мбит./сек.; </t>
    </r>
    <r>
      <rPr>
        <b/>
        <sz val="8"/>
        <rFont val="Arial Cyr"/>
        <charset val="204"/>
      </rPr>
      <t>Поддержка двух потоков; 1×Аудио вход / 1×Аудио выход (опция); 1×Тревож. вход / 1×Тревож. выход (опция); MicroSD до 64Gb; ИК подсветка до 30м.; День/Ночь; 3D-DNR; Функция ICR; ИК фильтр; Анти-Туман / Анти-Дым; Подавление видео-шумов; WDR - широкий динамический диапазон; Компенсация засветки; Запись по событию или движению в кадре; Поддержка ONVIF; Интеграция с CMS ПО: Macroscop/DSSL-Trassir/ITV-Intellect; Антивандальный металический корпус IK08; Класс защиты от непогоды IP66; Питание: по локальной сети 802.3af PoE /</t>
    </r>
    <r>
      <rPr>
        <sz val="8"/>
        <rFont val="Arial Cyr"/>
        <charset val="204"/>
      </rPr>
      <t xml:space="preserve"> DC +12V 0.6A;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0.5кг; Температура: -30°C...+60°C; Размер: Ø112×84мм.</t>
    </r>
  </si>
  <si>
    <t>Z218</t>
  </si>
  <si>
    <t>1шт</t>
  </si>
  <si>
    <t>LED Прожектор</t>
  </si>
  <si>
    <r>
      <t>1/3" Sony Effio ICX811 DSP 960H,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Разрешение: 700 ТВЛ;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Мин. Освещение: 0.01 Люкс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Функция День/Ночь</t>
    </r>
    <r>
      <rPr>
        <sz val="8"/>
        <rFont val="Arial"/>
        <family val="2"/>
        <charset val="204"/>
      </rPr>
      <t>; Объектив f3.6mm; ИК подсветка 23 светодиода до 20м.; Класс защиты: IP66; Питание DC12V</t>
    </r>
  </si>
  <si>
    <r>
      <t>1/3" DIS Pixel Plus PC3089K,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Разрешение: 700 ТВЛ;</t>
    </r>
    <r>
      <rPr>
        <sz val="8"/>
        <rFont val="Arial"/>
        <family val="2"/>
        <charset val="204"/>
      </rPr>
      <t xml:space="preserve"> Мин. Освещение: 0.1 Люкс; </t>
    </r>
    <r>
      <rPr>
        <b/>
        <sz val="8"/>
        <rFont val="Arial"/>
        <family val="2"/>
        <charset val="204"/>
      </rPr>
      <t>ИК фильтр; Объектив: Варифокальный f2.8-12.0mm; ИК подсветка 36 светодиод до 30м.; 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</si>
  <si>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 xml:space="preserve">1/3" Sony Exmor IMX138 Megapixel,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 xml:space="preserve">Разрешение: 1000 ТВЛ (1.3Мегапикс.);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 f3.6mm; ИК подсветка 23 светодиода до 20метров;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</si>
  <si>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 xml:space="preserve">1/3" Sony Exmor IMX138 Megapixel, </t>
    </r>
    <r>
      <rPr>
        <sz val="8"/>
        <rFont val="Arial"/>
        <family val="2"/>
        <charset val="204"/>
      </rPr>
      <t xml:space="preserve">Цветная; </t>
    </r>
    <r>
      <rPr>
        <b/>
        <sz val="8"/>
        <rFont val="Arial"/>
        <family val="2"/>
        <charset val="204"/>
      </rPr>
      <t xml:space="preserve">Разрешение: 1000 ТВЛ (1.0Мегапикс.);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 f3.6mm; ИК подсветка 23 светодиода до 20метров;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</si>
  <si>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>1/3" Sony Exmor IMX138 Megapixel, Цветная; Разрешение: 1000 ТВЛ (1.0Мегапикс.). Освещение: 0.01 Люкс; Функция День/Ночь; 3D-DNR; Функция ICR; ИК Фильтр; Объектив: Варифокальный f2.8-12.0mm; ИК подсветка 36 светодиода до 30метров;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</si>
  <si>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t xml:space="preserve">
V325</t>
  </si>
  <si>
    <r>
      <t>1/3" Sony Effio ICX811 DSP 960H,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Разрешение: 700 ТВЛ;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Мин. Освещение: 0.01 Люкс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Функция День/Ночь</t>
    </r>
    <r>
      <rPr>
        <sz val="8"/>
        <rFont val="Arial"/>
        <family val="2"/>
        <charset val="204"/>
      </rPr>
      <t>; Объектив f3.6mm; ИК подсветка 36 светодиодов до 30м.; Класс защиты: IP66; Питание DC12V</t>
    </r>
  </si>
  <si>
    <r>
      <t>1/3" Sony Effio ICX811 DSP 960H,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Разрешение: 700 ТВЛ;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Мин. Освещение: 0.01 Люкс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Функция День/Ночь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Объектив: Варифокальный f2.8-12.0mm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ИК подсветка 42 светодиода до 40м.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Мультиязыковое OSD меню</t>
    </r>
    <r>
      <rPr>
        <sz val="8"/>
        <rFont val="Arial"/>
        <family val="2"/>
        <charset val="204"/>
      </rPr>
      <t>; Класс защиты: IP66; питание DC12V</t>
    </r>
  </si>
  <si>
    <r>
      <t xml:space="preserve">2.1 Мегапикс. цветная; Разрешение: FullHD 1920×1080@30кадр.сек.; Мин. освещ. 0.01Люкс; Объектив: Zoom 480X 30X Оптический / 16X Цифровой, f=4.3~129.0mm.; </t>
    </r>
    <r>
      <rPr>
        <sz val="8"/>
        <rFont val="Arial Cyr"/>
        <charset val="204"/>
      </rPr>
      <t xml:space="preserve">Вращение: 360°Гор. / 90°Верт. (180°авто переворот) Макс.300°/сек.; 256 контрольных точек / 8 путей / 2 маски / 32 предустановки; Компрессия: H.264; Интерфейс: TCP/IP, LAN 10/100M; Скорость передачи данных: 4.0Мбит./сек.; </t>
    </r>
    <r>
      <rPr>
        <b/>
        <sz val="8"/>
        <rFont val="Arial Cyr"/>
        <charset val="204"/>
      </rPr>
      <t xml:space="preserve">Поддержка двух потоков; 1×Аудио вход / 1×Аудио выход; MicroSD до 32Gb; День/Ночь; Функция ICR; 3D-DNR; Подавление видео-шумов; WDR - широкий динамический диапазон; Компенсация засветки; Запись по событию или движению в кадре; Мульти-протокольная поддержка; Поддержка ONVIF; Профессиональное ПО на 64 камеры в комплекте; Интеграция с CMS ПО: Macroscop/DSSL-Trassir/ITV-Intellect; Кронштейн и БлокПитания в комплекте; Класс защиты от непогоды IP66; Питание: </t>
    </r>
    <r>
      <rPr>
        <sz val="8"/>
        <rFont val="Arial Cyr"/>
        <charset val="204"/>
      </rPr>
      <t>AC24V 1.0A;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6.5г.; Температура: -40°C...+60°C; Размер: Ø220×305мм.</t>
    </r>
  </si>
  <si>
    <r>
      <t xml:space="preserve">Многофункциональный CCTV тестер, сиганал: NTSC/PAL автонастройка; видеонастройка: яркость / контраст / цвет; 1xBNC видео вход / 1 видео выход / 1 аудио вход; порт: RS-232/RS-485/RS422/UTP/PTZ; </t>
    </r>
    <r>
      <rPr>
        <b/>
        <sz val="8"/>
        <rFont val="Arial Cyr"/>
        <charset val="204"/>
      </rPr>
      <t>3.5" LCD экран с разрешением 960x240пикс</t>
    </r>
    <r>
      <rPr>
        <sz val="8"/>
        <rFont val="Arial Cyr"/>
        <charset val="204"/>
      </rPr>
      <t xml:space="preserve">.; функциональная клавиатура; </t>
    </r>
    <r>
      <rPr>
        <b/>
        <sz val="8"/>
        <rFont val="Arial Cyr"/>
        <charset val="204"/>
      </rPr>
      <t>1-канальный генератор видео-сигнала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выход питания для видеокамер DC12V 1A</t>
    </r>
    <r>
      <rPr>
        <sz val="8"/>
        <rFont val="Arial Cyr"/>
        <charset val="204"/>
      </rPr>
      <t xml:space="preserve">; аккумуляторная батарея 3.7V DC3000мАч до 12часов автономной работы; </t>
    </r>
    <r>
      <rPr>
        <b/>
        <sz val="8"/>
        <rFont val="Arial Cyr"/>
        <charset val="204"/>
      </rPr>
      <t>тестер UTP/FTP кабеля; тестер Оптоволокна InGaAs 850/1300/1310/1490/1550/1625нм, разъемы FC/PC(SC/ST), разрешение 0.01dB; более 20 PTZ протоколов; Цифровой мультиметр; мульти-протокольное универсальное устройство для контроля и настройки данных-аудио-видео сигнала</t>
    </r>
    <r>
      <rPr>
        <sz val="8"/>
        <rFont val="Arial Cyr"/>
        <charset val="204"/>
      </rPr>
      <t>; температура: -10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С...+60</t>
    </r>
    <r>
      <rPr>
        <vertAlign val="superscript"/>
        <sz val="8"/>
        <rFont val="Arial Cyr"/>
        <charset val="204"/>
      </rPr>
      <t>0</t>
    </r>
    <r>
      <rPr>
        <sz val="8"/>
        <rFont val="Arial Cyr"/>
        <charset val="204"/>
      </rPr>
      <t>С; размер: 112x189x47мм.; вес: 500г.</t>
    </r>
  </si>
  <si>
    <t xml:space="preserve">
CCTV Тестер</t>
  </si>
  <si>
    <t>MT300</t>
  </si>
  <si>
    <t>MT200</t>
  </si>
  <si>
    <t>Длина: 5 метров; Форма: Прямоугольная с ребрами жесткости; Ударобезопасная красная резиновая оконтовка с одной стороны; Встроенная Светодиодная сигнально-предупредительная подсветка; Материал: Алюминий; Цвет: Белый  (применим для шлагбаума TB205)</t>
  </si>
  <si>
    <t>Пульт дистанционного управления</t>
  </si>
  <si>
    <t xml:space="preserve">
PC12100</t>
  </si>
  <si>
    <t>Матричный процессор для управления Видеостеной и различными комбинации Видеовывода на 16 Экранов; Разрешение: 2K 2048x1080 / FullHD 1920x1080; Вход: 16× DVI / VGA / HDMI / YPbPr (опционально на выбор); Выход: 4× DVI-I / HDMI / YPbPr / SDI (опционально на выбор); Интерфейс: 4×LAN RJ45 10/100Mbps / 1×RS232 (опция) / 1×RS485 (опция); ПО в комплекте; Крепление 2U в 19" стойку; Питание: AC 90-250V 220W; Размер: 600x445x89мм</t>
  </si>
  <si>
    <r>
      <t>18.5'' LCD</t>
    </r>
    <r>
      <rPr>
        <sz val="8"/>
        <rFont val="Arial"/>
        <family val="2"/>
        <charset val="204"/>
      </rPr>
      <t>, черный (горизонт: 170 / вертикально:160, разрешение 1366*768, 5мс, 5000:1)</t>
    </r>
  </si>
  <si>
    <t>AVH306</t>
  </si>
  <si>
    <t>AVH312PV</t>
  </si>
  <si>
    <t>Применение: для крепления ценников, ярлыков, лейблов и т.д. на изделия из ткани, одежде, обуви, спальному белью, игрушкам и т.д. Тип: X - для грубых, вязанных и пористых тканей; игла: длина 15мм, Ø2.0мм</t>
  </si>
  <si>
    <t>RC300 клавиатура</t>
  </si>
  <si>
    <t>AA16</t>
  </si>
  <si>
    <t>AV0358</t>
  </si>
  <si>
    <r>
      <t xml:space="preserve">1.3 Мегапикс. цветная; Разрешение: SXGA 1280×960@30кадр.сек.; Мин. освещ. 0.01Люкс; Объектив: Zoom 320X 20X Оптический / 16X Цифровой, f=4.7~94.0mm.; </t>
    </r>
    <r>
      <rPr>
        <sz val="8"/>
        <rFont val="Arial Cyr"/>
        <charset val="204"/>
      </rPr>
      <t xml:space="preserve">Вращение: 360°Гор. / 90°Верт. (180°авто переворот) Макс.300°/сек.; 256 контрольных точек / 8 путей / 2 маски / 32 предустановки; Компрессия: H.264; Интерфейс: TCP/IP, LAN 10/100M; Скорость передачи данных: 2.2Мбит./сек.; </t>
    </r>
    <r>
      <rPr>
        <b/>
        <sz val="8"/>
        <rFont val="Arial Cyr"/>
        <charset val="204"/>
      </rPr>
      <t xml:space="preserve">Поддержка двух потоков; 1×Аудио вход / 1×Аудио выход; MicroSD до 32Gb; День/Ночь; Функция ICR; 3D-DNR; Подавление видео-шумов; WDR - широкий динамический диапазон; Компенсация засветки; Запись по событию или движению в кадре; Мульти-протокольная поддержка; Поддержка ONVIF; Профессиональное ПО на 64 камеры в комплекте; Интеграция с CMS ПО: Macroscop/DSSL-Trassir/ITV-Intellect; Кронштейн и БлокПитания в комплекте; Класс защиты от непогоды IP66; Питание: </t>
    </r>
    <r>
      <rPr>
        <sz val="8"/>
        <rFont val="Arial Cyr"/>
        <charset val="204"/>
      </rPr>
      <t>AC24V 1.0A;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6.5г.; Температура: -40°C...+60°C; Размер: Ø220×305мм.</t>
    </r>
  </si>
  <si>
    <r>
      <t xml:space="preserve">1.3 Мегапиксельная цветная;  разрешение: SXGA 1280x1024@30кадр.сек. / 0.1 Люкс; </t>
    </r>
    <r>
      <rPr>
        <sz val="8"/>
        <rFont val="Arial Cyr"/>
        <charset val="204"/>
      </rPr>
      <t xml:space="preserve">объектив f3.8mm / F1.5 регул. фокуса, угол обзора 62.7°; </t>
    </r>
    <r>
      <rPr>
        <b/>
        <sz val="8"/>
        <rFont val="Arial Cyr"/>
        <charset val="204"/>
      </rPr>
      <t>компрессия: H.264/MPEG4/MJPEG;</t>
    </r>
    <r>
      <rPr>
        <sz val="8"/>
        <rFont val="Arial Cyr"/>
        <charset val="204"/>
      </rPr>
      <t xml:space="preserve"> интерфейс: TCP/IP, 10/100 Based-T; </t>
    </r>
    <r>
      <rPr>
        <b/>
        <sz val="8"/>
        <rFont val="Arial Cyr"/>
        <charset val="204"/>
      </rPr>
      <t>встроенный микрофон; Smart Zoom - интеллектуальное цифровое приблежение/удаление; Motion detection - функция контроля движения + Датчик движения;</t>
    </r>
    <r>
      <rPr>
        <sz val="8"/>
        <rFont val="Arial Cyr"/>
        <charset val="204"/>
      </rPr>
      <t xml:space="preserve"> </t>
    </r>
    <r>
      <rPr>
        <b/>
        <sz val="8"/>
        <rFont val="Arial Cyr"/>
        <charset val="204"/>
      </rPr>
      <t xml:space="preserve">Push Video - интеллектуальная запись; </t>
    </r>
    <r>
      <rPr>
        <sz val="8"/>
        <rFont val="Arial Cyr"/>
        <charset val="204"/>
      </rPr>
      <t>видео на мобильном iPad, iPhone, Android; ПО в комплекте; питание: DC 5V / 1.0A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</si>
  <si>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3 (трех) IP камер. Скорость движения автомобиля - до 20 км/ч. Профессиональное решение.</t>
    </r>
  </si>
  <si>
    <t>UC-9806</t>
  </si>
  <si>
    <t>Жесткий диск</t>
  </si>
  <si>
    <t>AD555</t>
  </si>
  <si>
    <t>специализированный гостинечный телефон с "горячими" кнопками вызова</t>
  </si>
  <si>
    <r>
      <t xml:space="preserve">
</t>
    </r>
    <r>
      <rPr>
        <b/>
        <sz val="14"/>
        <rFont val="Arial Cyr"/>
        <charset val="204"/>
      </rPr>
      <t>A800</t>
    </r>
  </si>
  <si>
    <r>
      <t xml:space="preserve">Замок работает с бесконтактными картами и ключами доступа, для использования в автономном режиме: </t>
    </r>
    <r>
      <rPr>
        <b/>
        <sz val="8"/>
        <rFont val="Arial Cyr"/>
        <charset val="204"/>
      </rPr>
      <t>Сауна, Бар, Клуб, Бассейн, Спортивный зал, Подсобное помещение</t>
    </r>
    <r>
      <rPr>
        <sz val="8"/>
        <rFont val="Arial Cyr"/>
        <charset val="204"/>
      </rPr>
      <t>. пластиковое покрытие, встроенные батареи питания 4х AA, CPU контроллер.</t>
    </r>
  </si>
  <si>
    <r>
      <t xml:space="preserve">Импульсный источник питания систем видеонаблюдения   Входное напряжение: 180-260V 47~53Гц; </t>
    </r>
    <r>
      <rPr>
        <b/>
        <sz val="8"/>
        <rFont val="Arial Cyr"/>
        <charset val="204"/>
      </rPr>
      <t>Выход: DC 12V 12.5A 150W / 16-каналов с индивидуальной защитой каждого канала;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</t>
    </r>
    <r>
      <rPr>
        <sz val="8"/>
        <rFont val="Arial Cyr"/>
        <charset val="204"/>
      </rPr>
      <t>; Корпус: Метал; Класс защиты IP30; Внутреннего использования; Температура: -20°C...+50°C; Размер: 305×205×55мм; Вес: 2.2кг</t>
    </r>
  </si>
  <si>
    <r>
      <t xml:space="preserve">CCD Super HAD II; </t>
    </r>
    <r>
      <rPr>
        <b/>
        <sz val="8"/>
        <rFont val="Arial Cyr"/>
        <charset val="204"/>
      </rPr>
      <t>Цветная 520ТВЛ / Черно-Белая 580ТВЛ; Мин. освещ. 0.02Люкс; функция День/Ночь; объектив: Зум 100X 10X Оптический / 10X Цифровой, f=3.8-38.0mm.</t>
    </r>
    <r>
      <rPr>
        <sz val="8"/>
        <rFont val="Arial Cyr"/>
        <family val="2"/>
        <charset val="204"/>
      </rPr>
      <t>; Вращение: 360°Гор. / 90°Верт. (180°авто переворот) Макс.300°/сек.; 200 контрольных точек / 4 пути /  32 маски / 8 зон; Мульти-протокольная поддержка; AGC / BLC / AWB / OSD / подавление видео-шумов; питание: DC12V ~ AC24V; Класс защиты: IP66</t>
    </r>
  </si>
  <si>
    <t>RC300</t>
  </si>
  <si>
    <t>AC100</t>
  </si>
  <si>
    <t>Сигнальный Видео разъем; Тип: Угловой BNC "папа" коннектор на Коаксиальный кабель RG-6; Сопротивление: 75Ом; Крепление: под болт; Материал: цинк с напылением серебра; пластик</t>
  </si>
  <si>
    <t>Сигнальный Видео разъем; Тип: BNC "папа" коннектор на Коаксиальный кабель RG-59; Сопротивление: 75Ом; Крепление: встроенный механический зажим; Материал: Никелерованный сплав Цинка и Меди; Центральный контакт: слав меди и латуни покрытое золотом</t>
  </si>
  <si>
    <t>Сигнальный Коннектор</t>
  </si>
  <si>
    <t>Крепление со встроенным сенсором и контрольно-исполнительным блоком управления защиты товара на стелажах с открытой выкладкой с функцией подзарядки охраняемых устройств; Тревожное оповещение: Встроенная Акустическая сирена и Визуальная LED лампа; Количество охраняемых и изделий: 1; Количество подзаряжаемых изделий: 1; Сработка тревоги в случае отсоединения охранного датчика либо зарядки устройства; Примение для: Смартфонов / Мобильных телефонов / Диктофоны / Гарнитуры / Бритвы и т.д.; Питание: Блок питания AC 220V 3A</t>
  </si>
  <si>
    <r>
      <rPr>
        <b/>
        <sz val="8"/>
        <rFont val="Arial Cyr"/>
        <charset val="204"/>
      </rPr>
      <t>Моно-система.</t>
    </r>
    <r>
      <rPr>
        <sz val="8"/>
        <rFont val="Arial Cyr"/>
        <charset val="204"/>
      </rPr>
      <t xml:space="preserve"> Датчик со встроенным контроллером - </t>
    </r>
    <r>
      <rPr>
        <b/>
        <sz val="8"/>
        <rFont val="Arial Cyr"/>
        <charset val="204"/>
      </rPr>
      <t>для смартфонов</t>
    </r>
  </si>
  <si>
    <r>
      <rPr>
        <b/>
        <sz val="8"/>
        <rFont val="Arial Cyr"/>
        <charset val="204"/>
      </rPr>
      <t xml:space="preserve">Моно-система. </t>
    </r>
    <r>
      <rPr>
        <sz val="8"/>
        <rFont val="Arial Cyr"/>
        <charset val="204"/>
      </rPr>
      <t xml:space="preserve">Датчик со встроенным контроллером - </t>
    </r>
    <r>
      <rPr>
        <b/>
        <sz val="8"/>
        <rFont val="Arial Cyr"/>
        <charset val="204"/>
      </rPr>
      <t>для фотоаппаратов и видеокамер</t>
    </r>
  </si>
  <si>
    <r>
      <rPr>
        <b/>
        <sz val="8"/>
        <rFont val="Arial Cyr"/>
        <charset val="204"/>
      </rPr>
      <t>Моно-система.</t>
    </r>
    <r>
      <rPr>
        <sz val="8"/>
        <rFont val="Arial Cyr"/>
        <charset val="204"/>
      </rPr>
      <t xml:space="preserve"> Датчик со встроенным контроллером - </t>
    </r>
    <r>
      <rPr>
        <b/>
        <sz val="8"/>
        <rFont val="Arial Cyr"/>
        <charset val="204"/>
      </rPr>
      <t>универсальный</t>
    </r>
  </si>
  <si>
    <r>
      <rPr>
        <b/>
        <sz val="8"/>
        <rFont val="Arial Cyr"/>
        <charset val="204"/>
      </rPr>
      <t>Моно-система.</t>
    </r>
    <r>
      <rPr>
        <sz val="8"/>
        <rFont val="Arial Cyr"/>
        <charset val="204"/>
      </rPr>
      <t xml:space="preserve"> Датчик со встроенным контроллером - </t>
    </r>
    <r>
      <rPr>
        <b/>
        <sz val="8"/>
        <rFont val="Arial Cyr"/>
        <charset val="204"/>
      </rPr>
      <t>для планшетных ПК</t>
    </r>
  </si>
  <si>
    <r>
      <t xml:space="preserve">Контрольно-исполнительный блок управления защиты товара на стелажах с открытой выкладкой с функцией подзарядки охраняемых устройств; Тревожное оповещение: Встроенная Акустическая сирена и Визуальная LED лампа; Количество охраняемых и изделий: 8; Количество подзаряжаемых изделий: 8; Сработка тревоги в случае отсоединения охранного датчика либо зарядки устройства; </t>
    </r>
    <r>
      <rPr>
        <b/>
        <sz val="8"/>
        <rFont val="Arial Cyr"/>
        <charset val="204"/>
      </rPr>
      <t>Примение для: Телефонов / Смартфонов / Городских телефонов / DECT Телефонов / Карманных ПК / Планшетных ПК / Ноутбуков / Фотокамер / Видеокамер / Музыкальных Плейеров / Проигрывателей / Принтеров / Модемов / Гарнитуры / Эл.Бритв / Бытовой Техники и т.д.;</t>
    </r>
    <r>
      <rPr>
        <sz val="8"/>
        <rFont val="Arial Cyr"/>
        <charset val="204"/>
      </rPr>
      <t xml:space="preserve"> Питание: Блок питания AC 220V 5A Комплектность: 1хКонтроллер / 8х Кабелей с датчиками защиты и зарядкой для iPhone5/5C/5S/6/6+/iPadMini/iPad/SamsungGalaxy/Note/ Tab/MiniUSB/USB (на выбор) / 8х Подставок акриловых / 1х Пульт дистанционного управления / 1х Блок Питания</t>
    </r>
  </si>
  <si>
    <t>CPU Intel 1.6G; RAM 1Gb; HDD 160Gb; Интерфейс: 2xPS2 / 1xParallel / 4xUSB / 1xLAN / 1xSerial / 1xIDE; Монитор: 15" Touch TFT LCD ELO5 1024x768; Дисплей клиента; Денежный ящик GS-405; Считыватель бесконтактных Дисконтных карт; Принтер кассовых чеков GS-8030</t>
  </si>
  <si>
    <t>TH550</t>
  </si>
  <si>
    <r>
      <t xml:space="preserve">
AVM359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</si>
  <si>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r>
      <t xml:space="preserve">3.2 Мегапикс. цветная; Разрешение: FullHD 1920×1080@30кадр.сек. / QXGA 2048×1536@20кадр.сек; Мин. освещ. 0.01 Люкс; Объектив: Варифокальный f2.8-12.0mm, Угол обзора 110.0~28.0°; </t>
    </r>
    <r>
      <rPr>
        <sz val="8"/>
        <rFont val="Arial Cyr"/>
        <charset val="204"/>
      </rPr>
      <t xml:space="preserve">Компрессия: H.264/MJPEG; Интерфейс: TCP/IP, LAN 10/100M; Скорость передачи данных: 6.0Мбит./сек.; </t>
    </r>
    <r>
      <rPr>
        <b/>
        <sz val="8"/>
        <rFont val="Arial Cyr"/>
        <charset val="204"/>
      </rPr>
      <t xml:space="preserve">Поддержка двух потоков; 1×Аудио вход / 1×Аудио выход (опция); 1×Тревож. вход / 1×Тревож. выход (опция); MicroSD до 64Gb; ИК подсветка до 40м.; День/Ночь; 3D-DNR; Функция ICR; ИК фильтр; Анти-Туман / Анти-Дым; Подавление видео-шумов; WDR - широкий динамический диапазон; Компенсация засветки; Запись по событию или движению в кадре; Поддержка ONVIF; Интеграция с CMS ПО: Macroscop/DSSL-Trassir/ITV-Intellect; Антивандальный металический корпус IK08; Класс защиты от непогоды IP66; Питание: по локальной сети 802.3af PoE / </t>
    </r>
    <r>
      <rPr>
        <sz val="8"/>
        <rFont val="Arial Cyr"/>
        <charset val="204"/>
      </rPr>
      <t>DC +12V 1.0A;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1.2кг; Температура: -40°C...+60°C; Размер: Ø112×326мм.</t>
    </r>
  </si>
  <si>
    <t>X417</t>
  </si>
  <si>
    <t>X418</t>
  </si>
  <si>
    <t>N317</t>
  </si>
  <si>
    <t>N318</t>
  </si>
  <si>
    <t>X216</t>
  </si>
  <si>
    <t>X217</t>
  </si>
  <si>
    <t>X218</t>
  </si>
  <si>
    <r>
      <t xml:space="preserve">3.2 Мегапикс. цветная; Разрешение: FullHD 1920×1080@30кадр.сек. / QXGA 2048×1536@20кадр.сек; Мин. освещ. 0.01 Люкс; </t>
    </r>
    <r>
      <rPr>
        <sz val="8"/>
        <rFont val="Arial Cyr"/>
        <charset val="204"/>
      </rPr>
      <t xml:space="preserve">Объектив: CS Крепление (без объектива); DC Привод диафрагмы; Компрессия: H.264/MPEG4/MJPEG; Интерфейс: TCP/IP, LAN 10/100M; Скорость передачи данных: 6.0Мбит./сек.; </t>
    </r>
    <r>
      <rPr>
        <b/>
        <sz val="8"/>
        <rFont val="Arial Cyr"/>
        <charset val="204"/>
      </rPr>
      <t xml:space="preserve">Поддержка двух потоков; 1×Аудио вход / 1×Аудио выход (опция); 1×Тревож. вход / 1×Тревож. выход (опция); MicroSD до 32Gb; День/Ночь; ИК фильтр; Подавление видео-шумов; Запись по событию или движению в кадре; Поддержка ONVIF; Профессиональное ПО на 64 камеры в комплекте; Интеграция с CMS ПО: Macroscop/DSSL-Trassir/ITV-Intellect; Питание: по локальной сети 802.3af PoE </t>
    </r>
    <r>
      <rPr>
        <sz val="8"/>
        <rFont val="Arial Cyr"/>
        <charset val="204"/>
      </rPr>
      <t>/ DC +12V 0.6A;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0.5кг; Температура: -15°C...+60°C; Размер: 146×68×64мм.</t>
    </r>
  </si>
  <si>
    <t xml:space="preserve">
NS204</t>
  </si>
  <si>
    <t xml:space="preserve">
NS208</t>
  </si>
  <si>
    <t>8 канальный Сетевой IP Видеорегистратор со встроенным PoE питанием!</t>
  </si>
  <si>
    <t>8 канальный Сетевой IP Видеорегистратор</t>
  </si>
  <si>
    <t>Размер экрана: 82"; Разрешение: FullHD 1920x1080; Частота: 60Hz; Яркость: 450cd/m²; Контраст: 5000:1; Глубина цвета: 16.7млн.; Цветовая палитра: RGB; Время реакции: 8мсек.; Размер пикселя: 0.94(Г) x 0.94(В); Угол обзора: Гориз. 178° / Верт. 178°; Соотношение: 16:9; Видео формат: Авто NTSC / PAL; Подавление видеошумов; Динамическая компенсация потери сигнала; Режим видеостены: PIP / PBP; Внешнее управление: RS232 / ПДУ; Интерфейс: 1×HDMI Вход / 1×HDMI Выход, 1×DVI-D Вход / 1×DVI-D Выход, 1×VGA Вход / 1×VGA Выход, 2×BNC YPbPr Вход / 2×BNC YPbPr Выход,  1×RS232 Вход / 1×RS232 Выход; 1×Audio Stereo Вход; Ширина рамки: 28.5-32мм; Мультиязыковое меню; Рабочая температура: 0...+40°C; Питание: AC 110-240V 440W, 60-50Hz; Вес: 119кг; Размер 1882x1086x160мм.</t>
  </si>
  <si>
    <t>UD70N</t>
  </si>
  <si>
    <t>UD82N</t>
  </si>
  <si>
    <t>Мультифункциональный - различные варианты компановки; Размер монитора: 46"-55"; Тип крепления: Настенный; Применение: внутренее (цена из расчета на 1 монитор)</t>
  </si>
  <si>
    <t>Мультифункциональный - различные варианты компановки; Размер монитора: 60"-82"; Тип крепления: Настенный; Применение: внутренее / наружнее (цена из расчета на 1 монитор)</t>
  </si>
  <si>
    <t>Мультифункциональный - различные варианты компановки; Размер монитора: 46"-72"; Тип крепления: Напольный; Применение: внутренее / наружнее (цена из расчета на 1 монитор)</t>
  </si>
  <si>
    <t>WM-I</t>
  </si>
  <si>
    <t>WM-I/O</t>
  </si>
  <si>
    <t>FM-I/O</t>
  </si>
  <si>
    <r>
      <t xml:space="preserve">ВИДЕОБАНК </t>
    </r>
    <r>
      <rPr>
        <b/>
        <sz val="10"/>
        <rFont val="Arial Cyr"/>
        <charset val="204"/>
      </rPr>
      <t>Сервер + Клиент</t>
    </r>
  </si>
  <si>
    <t>Модуль ВИДЕОМАРКЕТ с Лицензией на подключение серверной части и 1 (одного) клиентского места. Профессиональное решение. Видеоконтроль кассовых операций и кассовых терминалов, с возможностью последующего анализа данных</t>
  </si>
  <si>
    <t>Модуль ВИДЕОМАРКЕТ-БАНК с Лицензией на подключение серверной части и 1 (одного) клиентского места. Профессиональное решение. Видеоконтроль расчетно-кассовых операций и терминалов пересчета наличных денег, с возможностью последующего анализа данных</t>
  </si>
  <si>
    <t>Модуль ВИДЕОМАРКЕТ с Лицензией на подключение 1 (одного) счётно-сортировального аппарата. Профессиональное решение.</t>
  </si>
  <si>
    <r>
      <t>16кан. Сетевой Видеорегистратор (NVR)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разрешение: 5MP 2592x1944пикс.@200кадр.сек. / 3MP 2048x1536пикс.@300кадр.сек. / FullHD 1920x1080пикс.@400кадр.сек.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Разрешение записи: FullHD / HD;</t>
    </r>
    <r>
      <rPr>
        <sz val="8"/>
        <rFont val="Arial"/>
        <family val="2"/>
        <charset val="204"/>
      </rPr>
      <t xml:space="preserve"> Компрессия: H.264; Скорость передачи данных: 100Мбит./сек.; </t>
    </r>
    <r>
      <rPr>
        <b/>
        <sz val="8"/>
        <rFont val="Arial"/>
        <family val="2"/>
        <charset val="204"/>
      </rPr>
      <t>Поддержка двух потоков; Носители: 2×HDD SATA до 8Тб.; Интерфейс: 1×LAN Gigabit 10/100/1000Mbps / 8×PoE 802.3af 100Mbps 120W / 1×HDMI / 1×USB 2.0 / 1×USB 3.0 / 1×Аудио вход / 1×Аудио выход;</t>
    </r>
    <r>
      <rPr>
        <sz val="8"/>
        <rFont val="Arial"/>
        <family val="2"/>
        <charset val="204"/>
      </rPr>
      <t xml:space="preserve"> Запись по событию или движению в кадре; Управление PTZ камерами; Видео на мобильных устройствах; Управление: ПДУ / Мышь; </t>
    </r>
    <r>
      <rPr>
        <b/>
        <sz val="8"/>
        <rFont val="Arial"/>
        <family val="2"/>
        <charset val="204"/>
      </rPr>
      <t>Воспроизведение 6кан. одновременно</t>
    </r>
    <r>
      <rPr>
        <sz val="8"/>
        <rFont val="Arial"/>
        <family val="2"/>
        <charset val="204"/>
      </rPr>
      <t>; Питание: AC 220V 12,2A; (HDD в комплект не входят)</t>
    </r>
  </si>
  <si>
    <r>
      <t xml:space="preserve">Тип: Радиочастотная; Частота сканирования: 8.2Мгц.; </t>
    </r>
    <r>
      <rPr>
        <b/>
        <sz val="8"/>
        <rFont val="Arial Cyr"/>
        <charset val="204"/>
      </rPr>
      <t>Дистанция сканирования: 1.0-1.8м. активный</t>
    </r>
    <r>
      <rPr>
        <sz val="8"/>
        <rFont val="Arial Cyr"/>
        <charset val="204"/>
      </rPr>
      <t>; Питание: 220V 0.5A; Материал: Алюминий / Сталь; Размер: 1680*350*98мм.; Вес: 20кг. Комплектация: 2х Радиочастотные антенны (возможность расширения) / 1х Блок питания</t>
    </r>
  </si>
  <si>
    <t>GS560</t>
  </si>
  <si>
    <t>GS530</t>
  </si>
  <si>
    <t>GS540</t>
  </si>
  <si>
    <t>GS208</t>
  </si>
  <si>
    <t>GS210</t>
  </si>
  <si>
    <r>
      <t>16кан. Сетевой Видеорегистратор (NVR)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разрешение: 5MP 2592x1944пикс.@200кадр.сек. / 3MP 2048x1536пикс.@300кадр.сек. / FullHD 1920x1080пикс.@400кадр.сек.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Разрешение записи: FullHD / HD;</t>
    </r>
    <r>
      <rPr>
        <sz val="8"/>
        <rFont val="Arial"/>
        <family val="2"/>
        <charset val="204"/>
      </rPr>
      <t xml:space="preserve"> Компрессия: H.264; Скорость передачи данных: 100Мбит./сек.; </t>
    </r>
    <r>
      <rPr>
        <b/>
        <sz val="8"/>
        <rFont val="Arial"/>
        <family val="2"/>
        <charset val="204"/>
      </rPr>
      <t>Поддержка двух потоков; Носители: 2×HDD SATA до 8Тб.; Интерфейс: 1×LAN Gigabit 10/100/1000Mbps / 1×HDMI / 1×USB 2.0 / 1×USB 3.0 / 1×Аудио вход / 1×Аудио выход;</t>
    </r>
    <r>
      <rPr>
        <sz val="8"/>
        <rFont val="Arial"/>
        <family val="2"/>
        <charset val="204"/>
      </rPr>
      <t xml:space="preserve"> Запись по событию или движению в кадре; Управление PTZ камерами; Видео на мобильных устройствах; Управление: ПДУ / Мышь; </t>
    </r>
    <r>
      <rPr>
        <b/>
        <sz val="8"/>
        <rFont val="Arial"/>
        <family val="2"/>
        <charset val="204"/>
      </rPr>
      <t>Воспроизведение 6кан. одновременно</t>
    </r>
    <r>
      <rPr>
        <sz val="8"/>
        <rFont val="Arial"/>
        <family val="2"/>
        <charset val="204"/>
      </rPr>
      <t>; Питание: AC 220V 2,2A; (HDD в комплект не входят)</t>
    </r>
  </si>
  <si>
    <t>Крепление со встроенным сенсором и контрольно-исполнительным блоком управления защиты товара на стелажах с открытой выкладкой с функцией подзарядки охраняемых устройств; Тревожное оповещение: Встроенная Акустическая сирена и Визуальная LED лампа; Количество охраняемых и изделий: 1; Количество подзаряжаемых изделий: 1; Сработка тревоги в случае отсоединения охранного датчика либо зарядки устройства; Примение для: Смартфонов / Мобильных телефонов / Планшетных ПК; Питание: Блок питания AC 220V 3A</t>
  </si>
  <si>
    <t>Крепление со встроенным сенсором и контрольно-исполнительным блоком управления защиты товара на стелажах с открытой выкладкой с функцией подзарядки охраняемых устройств; Тревожное оповещение: Встроенная Акустическая сирена и Визуальная LED лампа; Количество охраняемых и изделий: 1; Количество подзаряжаемых изделий: 1; Сработка тревоги в случае отсоединения охранного датчика либо зарядки устройства; Примение для: Видеокамер / Фотокамер; Питание: Блок питания AC 220V 3A</t>
  </si>
  <si>
    <t>Крепление со встроенным сенсором и контрольно-исполнительным блоком управления защиты товара на стелажах с открытой выкладкой с функцией подзарядки охраняемых устройств; Тревожное оповещение: Встроенная Акустическая сирена и Визуальная LED лампа; Количество охраняемых и изделий: 1; Количество подзаряжаемых изделий: 1; Сработка тревоги в случае отсоединения охранного датчика либо зарядки устройства; Примение для: Планшетных ПК; Питание: Блок питания AC 220V 3A</t>
  </si>
  <si>
    <r>
      <rPr>
        <b/>
        <sz val="8"/>
        <rFont val="Arial Cyr"/>
        <charset val="204"/>
      </rPr>
      <t>Мульти-система. 8 Канальный Готовый Комлект</t>
    </r>
    <r>
      <rPr>
        <sz val="8"/>
        <rFont val="Arial Cyr"/>
        <charset val="204"/>
      </rPr>
      <t xml:space="preserve"> для открытой выкладки и зарядкой охраняемых устройств</t>
    </r>
  </si>
  <si>
    <r>
      <rPr>
        <b/>
        <sz val="8"/>
        <rFont val="Arial Cyr"/>
        <charset val="204"/>
      </rPr>
      <t>Мульти-система. 10 Канальный Готовый Комлект</t>
    </r>
    <r>
      <rPr>
        <sz val="8"/>
        <rFont val="Arial Cyr"/>
        <charset val="204"/>
      </rPr>
      <t xml:space="preserve"> для открытой выкладки и зарядкой охраняемых устройств</t>
    </r>
  </si>
  <si>
    <t>Детекция: ИК технология; Эффективная дистанция: до 9м; Угол: 110°; Высота: 1.8-2.4м; Тампер; Канал передачи данных: Беспроводной, частота 433MHz; Питание: Автономная батарея DC 3V 9mA (режим ожидания) 20mA (режим передачи); Температура: -10...+50°C</t>
  </si>
  <si>
    <r>
      <t>Потолочная</t>
    </r>
    <r>
      <rPr>
        <sz val="8"/>
        <rFont val="Arial Cyr"/>
        <charset val="204"/>
      </rPr>
      <t xml:space="preserve"> купольная PTZ камера</t>
    </r>
  </si>
  <si>
    <t>AF021 / LC021</t>
  </si>
  <si>
    <t>LD0550</t>
  </si>
  <si>
    <t>LD05100</t>
  </si>
  <si>
    <t>PB430</t>
  </si>
  <si>
    <t>АНТИКРАЖНЫЕ АНТЕННЫ</t>
  </si>
  <si>
    <t>Количество волокон: 4;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подвески на опорах линий связи, между зданиями и сооружениями; Цвет: Черный (цена за 1 погонный метр)</t>
  </si>
  <si>
    <t>Количество волокон: 8;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подвески на опорах линий связи, между зданиями и сооружениями; Цвет: Черный (цена за 1 погонный метр)</t>
  </si>
  <si>
    <t>Количество волокон: 16;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подвески на опорах линий связи, между зданиями и сооружениями; Цвет: Черный (цена за 1 погонный метр)</t>
  </si>
  <si>
    <t>Количество волокон: 24; Тип: Одномодовый 9/125мкм; Наружная оболочка из материала нераспространяющего горение; Изоляция: Промышленный полиэтилен высокой плотности с защитой от повреждений; Применение: Наружнее, для подвески на опорах линий связи, между зданиями и сооружениями; Цвет: Черный (цена за 1 погонный метр)</t>
  </si>
  <si>
    <r>
      <t>Мощность: длительная 2000W (3200KVA)</t>
    </r>
    <r>
      <rPr>
        <sz val="8"/>
        <rFont val="Arial Cyr"/>
        <charset val="204"/>
      </rPr>
      <t xml:space="preserve">; Напряжение на входе: DC 270V; Напряжение на выходе: 220V; Поддержка аккумулятора: 24V 500Ah; </t>
    </r>
    <r>
      <rPr>
        <b/>
        <sz val="8"/>
        <rFont val="Arial Cyr"/>
        <charset val="204"/>
      </rPr>
      <t>Форрма напряжения: Чистая синусоида</t>
    </r>
    <r>
      <rPr>
        <sz val="8"/>
        <rFont val="Arial Cyr"/>
        <charset val="204"/>
      </rPr>
      <t xml:space="preserve">; Управление: LCD экран + Digital DSP процессор + </t>
    </r>
    <r>
      <rPr>
        <b/>
        <sz val="8"/>
        <rFont val="Arial Cyr"/>
        <charset val="204"/>
      </rPr>
      <t>Отслеживание максимальной мощности PV + On-Grid MPPT контроллер</t>
    </r>
    <r>
      <rPr>
        <sz val="8"/>
        <rFont val="Arial Cyr"/>
        <charset val="204"/>
      </rPr>
      <t>; Зарядка аккумулятора: встроенная 45А; Защита: Высокое напряжение / Низкое напряжение / Скачек напржения / Короткое замыкание / Высокая температура / Низкое/Высокое напряжение аккумуляторной батареи / Мониторинг состояния аккумулятора; Температура: 0°C…+40°C; Размер: 413х380х182мм; Вес: 39кг.</t>
    </r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</si>
  <si>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>3,6mm</t>
    </r>
    <r>
      <rPr>
        <sz val="8"/>
        <rFont val="Arial"/>
        <family val="2"/>
        <charset val="204"/>
      </rPr>
      <t xml:space="preserve"> F1,6 1/3"   угол обзора 94.0°; </t>
    </r>
    <r>
      <rPr>
        <b/>
        <sz val="8"/>
        <rFont val="Arial"/>
        <family val="2"/>
        <charset val="204"/>
      </rPr>
      <t xml:space="preserve">разрешение: 3MP; ИК Фильтр; </t>
    </r>
    <r>
      <rPr>
        <sz val="8"/>
        <rFont val="Arial"/>
        <family val="2"/>
        <charset val="204"/>
      </rPr>
      <t>крепление CS</t>
    </r>
  </si>
  <si>
    <t xml:space="preserve">FL100 </t>
  </si>
  <si>
    <r>
      <t xml:space="preserve">2.1 Мегапикс. цветная; Разрешение: FullHD 1920×1080@30кадр.сек.; Мин. освещ. 0.01Люкс; Объектив: Zoom 480X 30X Оптический / 16X Цифровой, f=4.3~129.0mm.; </t>
    </r>
    <r>
      <rPr>
        <sz val="8"/>
        <rFont val="Arial Cyr"/>
        <charset val="204"/>
      </rPr>
      <t xml:space="preserve">Вращение: 360°Гор. / 90°Верт. (180°авто переворот) Макс.540°/сек.; 256 контрольных точек / 8 путей / 24 маски / 32 предустановки / 4 шаблона; Компрессия: H.264; Интерфейс: TCP/IP, LAN 10/100M; Скорость передачи данных: 4.0Мбит./сек.; </t>
    </r>
    <r>
      <rPr>
        <b/>
        <sz val="8"/>
        <rFont val="Arial Cyr"/>
        <charset val="204"/>
      </rPr>
      <t xml:space="preserve">Поддержка трех потоков; 1×Аудио вход / 1×Аудио выход; MicroSD до 32Gb; День/Ночь; Функция ICR; 3D-DNR; Анти-Туман / Анти-Дым; Подавление видео-шумов; WDR - широкий динамический диапазон; Компенсация засветки; Автослежение за движущимся объектом; Запись по событию или движению в кадре; Мульти-протокольная поддержка; Поддержка ONVIF; Профессиональное ПО на 64 камеры в комплекте; Интеграция с CMS ПО: Macroscop/DSSL-Trassir/ITV-Intellect; Кронштейн и БлокПитания в комплекте; Класс защиты от непогоды IP66; Питание: </t>
    </r>
    <r>
      <rPr>
        <sz val="8"/>
        <rFont val="Arial Cyr"/>
        <charset val="204"/>
      </rPr>
      <t>AC24V 1.8A;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6.5г.; Температура: -40°C...+60°C; Размер: Ø220×326мм.</t>
    </r>
  </si>
  <si>
    <t>Извещатель Движения в ИК спектре; Эффективная дистанция: 12м; Угол: 110°; Высота: 1.8-2.4м; Тип контактов: НР/НЗ; Время восстановления: 2сек.; 2х Линзы для работы в двух направленниях (вперед / под себя); Динамический анализ артефактов; Функция динамической сигментации; Компенсация температуры; Иммунитет: до 25кг; Тампер; Питание: DC 9-16V 15mA; Температура: -10...+50°C; Размер: 87x61x41мм</t>
  </si>
  <si>
    <t>Извещатель Движения в ИК спектре; Эффективная дистанция: 12м; Угол: 110°; Высота: 1.8-2.4м; Тип контактов: НР/НЗ; Время восстановления: 2сек.; Динамический анализ артефактов; Функция динамической сигментации; Компенсация температуры; Иммунитет: до 25кг; Тампер; Питание: DC 9-16V 15mA; Температура: -10...+50°C; Размер: 87x61x41мм</t>
  </si>
  <si>
    <t>Датчик движения</t>
  </si>
  <si>
    <t>PS512</t>
  </si>
  <si>
    <t>PS522</t>
  </si>
  <si>
    <t>PS552</t>
  </si>
  <si>
    <t>Извещатель магнитоконтактный; Тип контактов: НР; Эффективное расстояние: 20мм; Способ крепления: Накладной; Контакты под винт; Внутреннего применения; Пассивный; ABS Пластик; Размер: 64х19х12мм + 64х19х12мм</t>
  </si>
  <si>
    <t>Детекция: Тройная ИК технология; Эффективная дистанция: до 12м; Угол: 110°; Высота: 1.8-2.4м; Иммунитет: до 20кг / потоки воздуха / насекомые / частицы пыли; 2-процессора обработки данных + Система Интелект; 2х Линзы для работы в двух направленниях (вперед / под себя); Авто компенсатор температуры; Антибликовая технология; Тампер; Управляемое реле; Канал передачи данных: Беспроводной, частота 433MHz; Питание: Автономная батарея большой емкости DC 7.2V 9mA (режим ожидания) 10mA (режим передачи); Температура: -10...+50°C</t>
  </si>
  <si>
    <t xml:space="preserve">
HS316</t>
  </si>
  <si>
    <r>
      <t xml:space="preserve">Видео: 16кан. / Аудио: 1кан. / Датчик: 1кан.; Разрешение: FullHD 1920×1080@400fps; Компрессия: H.264; </t>
    </r>
    <r>
      <rPr>
        <sz val="8"/>
        <rFont val="Arial"/>
        <family val="2"/>
        <charset val="204"/>
      </rPr>
      <t xml:space="preserve">Носители: 2×HDD SATA 4Tb; </t>
    </r>
    <r>
      <rPr>
        <b/>
        <sz val="8"/>
        <rFont val="Arial"/>
        <family val="2"/>
        <charset val="204"/>
      </rPr>
      <t>1×HDMI FullHD 1920×1080; 1×VGA FullHD 1920×1080;</t>
    </r>
    <r>
      <rPr>
        <sz val="8"/>
        <rFont val="Arial"/>
        <family val="2"/>
        <charset val="204"/>
      </rPr>
      <t xml:space="preserve"> 2×USB; 1×RS485; Сеть: Ethernet 10/100/1000M, TCP/IP, DDNS; Запись по движению; Видеонаблюдение на базе мобильных устройств; Управление PTZ камерами; Пульт ДУ; Навигация мышкой; </t>
    </r>
    <r>
      <rPr>
        <b/>
        <sz val="8"/>
        <rFont val="Arial"/>
        <family val="2"/>
        <charset val="204"/>
      </rPr>
      <t>Просмотр 16кан. одновременно;</t>
    </r>
    <r>
      <rPr>
        <sz val="8"/>
        <rFont val="Arial"/>
        <family val="2"/>
        <charset val="204"/>
      </rPr>
      <t xml:space="preserve"> Русское меню; Питание: DC 12V 1,8A; (HDD нет в комплекте)</t>
    </r>
  </si>
  <si>
    <t>AD510</t>
  </si>
  <si>
    <t>Аудио/Видео Домофон</t>
  </si>
  <si>
    <t>Аудио/Видео Вызывная панель</t>
  </si>
  <si>
    <r>
      <t>Угол 30</t>
    </r>
    <r>
      <rPr>
        <vertAlign val="superscript"/>
        <sz val="8"/>
        <rFont val="Arial Cyr"/>
        <charset val="204"/>
      </rPr>
      <t>0</t>
    </r>
  </si>
  <si>
    <t>E400C</t>
  </si>
  <si>
    <t>CISA DESIGN</t>
  </si>
  <si>
    <t>Терминал Системы Контроля Доступа</t>
  </si>
  <si>
    <t>Терминал Системы Контроля Доступа по Бесконтактным картам</t>
  </si>
  <si>
    <t>Теримнал Системы Контроля Доступа по Бесконтактным картам + Пароль</t>
  </si>
  <si>
    <t>Система Контроля Доступа по Отпечатку пальца + Карта доступа</t>
  </si>
  <si>
    <t>Система Контроля Доступа по Отпечатку Пальца + Карта + Пароль</t>
  </si>
  <si>
    <t>Система Контроля Доступа по Распознованию лица + Отпечаток пальца + Карта доступа</t>
  </si>
  <si>
    <r>
      <rPr>
        <b/>
        <sz val="8"/>
        <rFont val="Arial Cyr"/>
        <charset val="204"/>
      </rPr>
      <t>2 контрольных входа; 2 управляемых выхода</t>
    </r>
    <r>
      <rPr>
        <sz val="8"/>
        <rFont val="Arial Cyr"/>
        <charset val="204"/>
      </rPr>
      <t xml:space="preserve">; оперативная память 32Mб. / флеш-память 256Мбит; коммуникационный протокол TCP/IP, RS232, RS485; протокол управления: Wiegand 26/34; cкорость передачи данных: 38400bps, 9600bps, 19200bps, 57600bps; макс. кол-во польз. 30'000; буфер памяти на 100'000 событий. </t>
    </r>
    <r>
      <rPr>
        <b/>
        <sz val="8"/>
        <rFont val="Arial Cyr"/>
        <charset val="204"/>
      </rPr>
      <t>Русское ПО в комплекте.</t>
    </r>
  </si>
  <si>
    <r>
      <t xml:space="preserve">фикс. диафрагма / фикс. фокусное расстояние  </t>
    </r>
    <r>
      <rPr>
        <b/>
        <sz val="8"/>
        <rFont val="Arial"/>
        <family val="2"/>
        <charset val="204"/>
      </rPr>
      <t xml:space="preserve"> 2,8mm</t>
    </r>
    <r>
      <rPr>
        <sz val="8"/>
        <rFont val="Arial"/>
        <family val="2"/>
        <charset val="204"/>
      </rPr>
      <t xml:space="preserve"> F2,0 1/3" угол обзора 108.5°; </t>
    </r>
    <r>
      <rPr>
        <b/>
        <sz val="8"/>
        <rFont val="Arial"/>
        <family val="2"/>
        <charset val="204"/>
      </rPr>
      <t>разрешение: 3MP</t>
    </r>
    <r>
      <rPr>
        <sz val="8"/>
        <rFont val="Arial"/>
        <family val="2"/>
        <charset val="204"/>
      </rPr>
      <t>; крепление M12</t>
    </r>
  </si>
  <si>
    <r>
      <t xml:space="preserve">Автономный терминал контроля доступа; Доступ: Отпечаток пальца; </t>
    </r>
    <r>
      <rPr>
        <sz val="8"/>
        <rFont val="Arial Cyr"/>
        <charset val="204"/>
      </rPr>
      <t xml:space="preserve">Управление: </t>
    </r>
    <r>
      <rPr>
        <b/>
        <sz val="8"/>
        <rFont val="Arial Cyr"/>
        <charset val="204"/>
      </rPr>
      <t>Реле 2A</t>
    </r>
    <r>
      <rPr>
        <sz val="8"/>
        <rFont val="Arial Cyr"/>
        <charset val="204"/>
      </rPr>
      <t xml:space="preserve"> / Внешний считыватель карт / Замок / Шлагбаум / Турникет / Кнопка открытия двери; Поддержка до 1'000 пользоватиелей; Встроенный ИК датчик присутствия; Антивандальный корпус; Класс защиты: IP65; Материал: Метал; ; Размер: 115×70×32мм; Температура: -20...+60°C</t>
    </r>
  </si>
  <si>
    <t>системный блок в сборе</t>
  </si>
  <si>
    <t>GS100</t>
  </si>
  <si>
    <t xml:space="preserve">
S205</t>
  </si>
  <si>
    <t xml:space="preserve">
S405</t>
  </si>
  <si>
    <t>PERCo-KT02.3</t>
  </si>
  <si>
    <r>
      <t>6кан. сетевой видеорегистратор (NVR)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разрешение: SXGA 1280x1024пикс.@150кадр.сек.</t>
    </r>
    <r>
      <rPr>
        <sz val="8"/>
        <rFont val="Arial"/>
        <family val="2"/>
        <charset val="204"/>
      </rPr>
      <t>; разрешение записи: SXGA / HD / VGA; компрессия: H.264 / MPEG-4 / MJPEG; носители: 3×HDD до 6Тб.; интерфейс: HDMI / 2×USB 2.0 / LAN / Аудио; 10/100/1000Mbps; Smart Recording - автоматическая оптимизация записи; Motion detection - функция записи по движению; видеонаблюдение на базе мобильных устройств iPhone / IPad / Android / Galaxy; пульт ДУ; навигация мышкой; просмотр 6кан. одновременно; Plug&amp;Play; питание: DC19V / 2.1A; (HDD в комплект не входят)</t>
    </r>
  </si>
  <si>
    <r>
      <t>изолятор видеосигнала (</t>
    </r>
    <r>
      <rPr>
        <b/>
        <sz val="8"/>
        <rFont val="Arial Cyr"/>
        <charset val="204"/>
      </rPr>
      <t>цена за штуку</t>
    </r>
    <r>
      <rPr>
        <sz val="8"/>
        <rFont val="Arial Cyr"/>
        <charset val="204"/>
      </rPr>
      <t>)</t>
    </r>
  </si>
  <si>
    <t>Детекция: НР контакт; 1-кнопка тревожная; Индикатор состояния; Противоударный корпус; Канал передачи данных: Беспроводной, частота 433MHz; Питание: Автономная батарея DC 12V 20mA (режим передачи); Температура: -10...+50°C</t>
  </si>
  <si>
    <t>индукционный датчики безопасности</t>
  </si>
  <si>
    <t>Профессионал. блок питания</t>
  </si>
  <si>
    <t>ПРИЕМО-КОНТРОЛЬНЫЕ ПАНЕЛИ ОПС</t>
  </si>
  <si>
    <t>ИП212-141</t>
  </si>
  <si>
    <t>Призма-301-12-07</t>
  </si>
  <si>
    <t>Призма-301-12-09-Д</t>
  </si>
  <si>
    <t>Световое Табло</t>
  </si>
  <si>
    <t>Кронштейн Электромагнитного Замка</t>
  </si>
  <si>
    <t>Сигнальная лампа</t>
  </si>
  <si>
    <t>Световая сигнальная лампа, предупреждающая о работе механизма либо привода; Встроенная функция строба; Питание: AC 220V 50Hz</t>
  </si>
  <si>
    <t>Индукционный датчик магнитной петли; Эффективное растояние ≤1m.; Индуктивность: 20-1000мкГн; Температура: -40°С...+70°C Питание: DC 12V / AC 24V 20mA</t>
  </si>
  <si>
    <t>ИК датчик безопасности; эффективное растояние ≤15m.; Питание: DC 12V / AC 24V 20mA</t>
  </si>
  <si>
    <t>Тип: Механический; Фиксация в нижнем и верхнем положении; Блокировка мех. Замком; 2 ключа в комплекте</t>
  </si>
  <si>
    <t>Тип: Механический; Фиксация в нижнем и верхнем положении; Блокировка мех. Замком; 2 ключа в комплекте; Анкерные болты крепления в комплекте</t>
  </si>
  <si>
    <t>Тип: Накладной; Доступ с наружи: ключ; Доступ изнутри: Ключ / Поворотный ротор доступа / Удаленное управление с домофона; Механическая запирающая щеколда при закрывании двери; 5х Механических ключа в комплекте; Материал: Сталь; Питание: DC +12V 2.0А; Температура: -40°C...+60°C; Размер: 140x115x50мм.; Вес: 1.5кг</t>
  </si>
  <si>
    <t>БЕСПЛАТНО</t>
  </si>
  <si>
    <t>SDK</t>
  </si>
  <si>
    <t>Пакет интеграции с приложениями сторонних производителей</t>
  </si>
  <si>
    <t>Сетевой Клиент</t>
  </si>
  <si>
    <t>ПО Рабочего места</t>
  </si>
  <si>
    <r>
      <t xml:space="preserve">Тип: Proximity 125KHz; </t>
    </r>
    <r>
      <rPr>
        <sz val="8"/>
        <rFont val="Arial Cyr"/>
        <charset val="204"/>
      </rPr>
      <t>Эффективное растояние: до 100мм.; Интерфейс: Wiegand 26 / Совместим с панелью контроля доступа; Индикация: LED; Питание: DC 12V ±10%; Антивандальный корпус; Класс защиты: IP67; Материал: Метал; ; Размер: 135×58×30мм; Температура: -40...+60°C</t>
    </r>
  </si>
  <si>
    <r>
      <t>32кан. Сетевой Видеорегистратор (NVR)</t>
    </r>
    <r>
      <rPr>
        <sz val="8"/>
        <rFont val="Arial"/>
        <family val="2"/>
        <charset val="204"/>
      </rPr>
      <t>; Р</t>
    </r>
    <r>
      <rPr>
        <b/>
        <sz val="8"/>
        <rFont val="Arial"/>
        <family val="2"/>
        <charset val="204"/>
      </rPr>
      <t>азрешение: 5MP 2592x1944пикс.@400кадр.сек. / 3MP 2048x1536пикс.@640кадр.сек. / 2MP 1920x1080пикс.@960кадр.сек. / 1.3MP 1280x960пикс.@960кадр.сек.</t>
    </r>
    <r>
      <rPr>
        <sz val="8"/>
        <rFont val="Arial"/>
        <family val="2"/>
        <charset val="204"/>
      </rPr>
      <t>;</t>
    </r>
    <r>
      <rPr>
        <b/>
        <sz val="8"/>
        <rFont val="Arial"/>
        <family val="2"/>
        <charset val="204"/>
      </rPr>
      <t xml:space="preserve"> </t>
    </r>
    <r>
      <rPr>
        <sz val="8"/>
        <rFont val="Arial"/>
        <family val="2"/>
        <charset val="204"/>
      </rPr>
      <t xml:space="preserve">Компрессия: H.264; Скорость передачи данных: 160Мбит./сек.; </t>
    </r>
    <r>
      <rPr>
        <b/>
        <sz val="8"/>
        <rFont val="Arial"/>
        <family val="2"/>
        <charset val="204"/>
      </rPr>
      <t>Поддержка двух потоков; Носители: 4×HDD SATA до 16Тб. / 1×eSATA; Интерфейс: 1×LAN Gigabit 10/100/1000Mbps / 1×HDMI / 3×USB 2.0 / 1×RS485 / 1×Аудио вход / 1×Аудио выход / 16×Тревож. вход / 4×Тревож. выход ;</t>
    </r>
    <r>
      <rPr>
        <sz val="8"/>
        <rFont val="Arial"/>
        <family val="2"/>
        <charset val="204"/>
      </rPr>
      <t xml:space="preserve"> Запись по событию или движению в кадре; Управление PTZ камерами; Видео на мобильных устройствах; Управление: ПДУ / Мышь; </t>
    </r>
    <r>
      <rPr>
        <b/>
        <sz val="8"/>
        <rFont val="Arial"/>
        <family val="2"/>
        <charset val="204"/>
      </rPr>
      <t>Воспроизведение 16кан. одновременно</t>
    </r>
    <r>
      <rPr>
        <sz val="8"/>
        <rFont val="Arial"/>
        <family val="2"/>
        <charset val="204"/>
      </rPr>
      <t>; Питание: AC 220V 45W; (HDD в комплект не входят)</t>
    </r>
  </si>
  <si>
    <t xml:space="preserve">
K226</t>
  </si>
  <si>
    <t xml:space="preserve">
K227</t>
  </si>
  <si>
    <r>
      <t xml:space="preserve">
</t>
    </r>
    <r>
      <rPr>
        <b/>
        <sz val="12"/>
        <rFont val="Arial"/>
        <family val="2"/>
        <charset val="204"/>
      </rPr>
      <t>V207 / V227</t>
    </r>
  </si>
  <si>
    <r>
      <t xml:space="preserve">
</t>
    </r>
    <r>
      <rPr>
        <b/>
        <sz val="12"/>
        <rFont val="Arial"/>
        <family val="2"/>
        <charset val="204"/>
      </rPr>
      <t>V208 / V228</t>
    </r>
  </si>
  <si>
    <t xml:space="preserve">
K336</t>
  </si>
  <si>
    <t xml:space="preserve">
K337</t>
  </si>
  <si>
    <t xml:space="preserve">
K536</t>
  </si>
  <si>
    <t>Инструмент для аккуратного и качественного крепления BNC разъема на Коаксиальный кабель; Диаметр оплетки: 3.6-4.0мм; Применяется для: Коаксиального кабеля RG-59/U</t>
  </si>
  <si>
    <t xml:space="preserve">
VSC7532</t>
  </si>
  <si>
    <r>
      <t xml:space="preserve">1.37MP Sony Exmor IMX238, Цветная; Технология: HD-TVI; Разрешение: HD 1280x720@30кадр.сек.;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Объектив: Варифокальный f2.8-12.0mm, Угол обзора 110.0~28.0°; ИК подсветка до 70м.;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</si>
  <si>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t xml:space="preserve">
Мегапиксельная IP камера</t>
  </si>
  <si>
    <r>
      <t xml:space="preserve">
8 канальный</t>
    </r>
    <r>
      <rPr>
        <sz val="8"/>
        <rFont val="Arial"/>
        <family val="2"/>
        <charset val="204"/>
      </rPr>
      <t xml:space="preserve"> Видеорегистратор</t>
    </r>
  </si>
  <si>
    <t xml:space="preserve">
DSR108</t>
  </si>
  <si>
    <t xml:space="preserve">
DS108</t>
  </si>
  <si>
    <r>
      <t>Видео: 8кан. / Аудио: 1кан. / Датчик: 0кан.; Разрешение: WD1 960H 960×576@200fps; Компрессия: H.264</t>
    </r>
    <r>
      <rPr>
        <sz val="8"/>
        <rFont val="Arial"/>
        <family val="2"/>
        <charset val="204"/>
      </rPr>
      <t>; Носители: 1×HDD SATA 4Tb; 1×HDMI FullHD 1920×1080; 1×VGA FullHD 1920×1080; 1×BNC AV; 2×USB; 1×RS485; Сеть: Ethernet 10/100M, TCP/IP, DDNS, E-Mail; Запись по движению; Видеонаблюдение на базе мобильных устройств; Управление PTZ камерами; Пульт ДУ; Навигация мышкой; Просмотр 8кан. одновременно; Русское меню (HDD нет в комплекте)</t>
    </r>
  </si>
  <si>
    <t xml:space="preserve">
DSR116</t>
  </si>
  <si>
    <t xml:space="preserve">
DS116</t>
  </si>
  <si>
    <r>
      <t>Видео: 8кан. / Аудио: 1кан. / Датчик: 0кан.; Разрешение: FullD1 720×576@200fps; Компрессия: H.264</t>
    </r>
    <r>
      <rPr>
        <sz val="8"/>
        <rFont val="Arial"/>
        <family val="2"/>
        <charset val="204"/>
      </rPr>
      <t>; Носители: 1×HDD SATA 4Tb; 1×HDMI FullHD 1920×1080; 1×VGA FullHD 1920×1080; 1×BNC AV; 2×USB; 1×RS485; Сеть: Ethernet 10/100M, TCP/IP, DDNS, E-Mail; Запись по движению; Видеонаблюдение на базе мобильных устройств; Управление PTZ камерами; Пульт ДУ; Навигация мышкой; Просмотр 8кан. одновременно; Русское меню (HDD нет в комплекте)</t>
    </r>
  </si>
  <si>
    <r>
      <t>Видео: 16кан. / Аудио: 1кан. / Датчик: 0кан.; Разрешение: FullD1 720×576@400fps; Компрессия: H.264</t>
    </r>
    <r>
      <rPr>
        <sz val="8"/>
        <rFont val="Arial"/>
        <family val="2"/>
        <charset val="204"/>
      </rPr>
      <t>; Носители: 1×HDD SATA 4Tb; 1×HDMI FullHD 1920×1080; 1×VGA FullHD 1920×1080; 1×BNC AV; 2×USB; 1×RS485; Сеть: Ethernet 10/100M, TCP/IP, DDNS, E-Mail; Запись по движению; Видеонаблюдение на базе мобильных устройств; Управление PTZ камерами; Пульт ДУ; Навигация мышкой; Просмотр 16кан. одновременно; Русское меню (HDD нет в комплекте)</t>
    </r>
  </si>
  <si>
    <r>
      <t>Видео: 16кан. / Аудио: 1кан. / Датчик: 0кан.; Разрешение: WD1 960H 960×576@400fps; Компрессия: H.264</t>
    </r>
    <r>
      <rPr>
        <sz val="8"/>
        <rFont val="Arial"/>
        <family val="2"/>
        <charset val="204"/>
      </rPr>
      <t>; Носители: 1×HDD SATA 4Tb; 1×HDMI FullHD 1920×1080; 1×VGA FullHD 1920×1080; 1×BNC AV; 2×USB; 1×RS485; Сеть: Ethernet 10/100M, TCP/IP, DDNS, E-Mail; Запись по движению; Видеонаблюдение на базе мобильных устройств; Управление PTZ камерами; Пульт ДУ; Навигация мышкой; Просмотр 16кан. одновременно; Русское меню (HDD нет в комплекте)</t>
    </r>
  </si>
  <si>
    <r>
      <t xml:space="preserve"> + 4Gb MicroSD карта памяти</t>
    </r>
    <r>
      <rPr>
        <b/>
        <sz val="10"/>
        <color indexed="8"/>
        <rFont val="Arial"/>
        <family val="2"/>
        <charset val="204"/>
      </rPr>
      <t xml:space="preserve">
</t>
    </r>
    <r>
      <rPr>
        <b/>
        <sz val="10"/>
        <color indexed="10"/>
        <rFont val="Arial"/>
        <family val="2"/>
        <charset val="204"/>
      </rPr>
      <t>В ПОДАРОК</t>
    </r>
    <r>
      <rPr>
        <b/>
        <sz val="10"/>
        <color indexed="8"/>
        <rFont val="Arial"/>
        <family val="2"/>
        <charset val="204"/>
      </rPr>
      <t xml:space="preserve">
</t>
    </r>
    <r>
      <rPr>
        <b/>
        <sz val="12"/>
        <color indexed="8"/>
        <rFont val="Arial"/>
        <family val="2"/>
        <charset val="204"/>
      </rPr>
      <t>C208</t>
    </r>
  </si>
  <si>
    <t>Автономная камера автоматической записью; Камера: цветная 0,3MP; Разрешение: VGA 640×480пикс.; запись 30кадр./сек. (в реальном времени); Компрессия: AVI/MPEG; Объектив: 4,0mm. 70°; ИК подсветка 6м.; Датчик движения 70°.; Встроенный микрофон дистанц. до 10м.; Носитель: MicroSD карта памяти до 32Gb; Запись 30сек. ролика со звуком на карту памяти при срабатывании датчика движения; Цикличная запись; Установка даты и времени в кадре; Аккумулятор: Li-Ion 240mAh до 200 часов автоном. работы; Темпер.: -20°...+50°; Питание DC 5V; Размер: 80×54×46мм.; Вес: 160г.</t>
  </si>
  <si>
    <t>Автономная камера автоматической записью; Камера: Цветная 1,3MP; Разрешение: HD 1280x720@30кадр.сек; запись 30кадр./сек. (в реальном времени); Компрессия: AVI; Объектив: 2,8mm. 115°; ИК подсветка 6м.; Датчик движения 70°.; Встроенный микрофон дистанц. до 10м.; Носитель: MicroSD карта памяти до 32Gb; Запись 30сек. ролика со звуком на карту памяти при срабатывании датчика движения; Цикличная запись; Установка даты и времени в кадре; Аккумулятор: Li-Ion 1000mAh до 200 часов автоном. работы; Темпер.: -20°...+50°; Питание DC 5V 3mA; Размер: 80×54×46мм.; Вес: 160г.</t>
  </si>
  <si>
    <t>ИК Прожектор</t>
  </si>
  <si>
    <t>FL511</t>
  </si>
  <si>
    <t>FL531</t>
  </si>
  <si>
    <t>FL534</t>
  </si>
  <si>
    <t>Сверхмощные светодиодные модули; Разнофокусные линзы светодиодов; Эффективная дистанция освещения: до 60 метров; Угол освещения: 90°; Кронштейн в комплекте; Класс защиты: IP66; Питание: DC12V 1.0-1.6A; Размер: 103х78х50мм</t>
  </si>
  <si>
    <t>GS800</t>
  </si>
  <si>
    <t>LG W2230</t>
  </si>
  <si>
    <t>LG IPS234T-PN</t>
  </si>
  <si>
    <r>
      <t>23" LED</t>
    </r>
    <r>
      <rPr>
        <sz val="8"/>
        <rFont val="Arial"/>
        <family val="2"/>
        <charset val="204"/>
      </rPr>
      <t>; черный глянцевый; разрешение: 1920х1080 (16:9); яркость: 250 кд/м2; контрастность: 5 000 000:1; время отклика: 5мс. угол обзора: 178°/178°; интерфейс: VGA (D-Sub)</t>
    </r>
  </si>
  <si>
    <t>3000Гб</t>
  </si>
  <si>
    <t>PD1250</t>
  </si>
  <si>
    <t>PD12100</t>
  </si>
  <si>
    <t>Комплексная система энергоснабжения на СОЛНЕЧНЫХ БАТАРЕЯХ</t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</si>
  <si>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8 (восьми) IP камер. Скорость движения автомобиля - до 20 км/ч. Профессиональное решение.</t>
    </r>
  </si>
  <si>
    <t>AB08 / AB88 / LM080</t>
  </si>
  <si>
    <r>
      <t>4 канальный 960H - Высокого разрешения</t>
    </r>
    <r>
      <rPr>
        <sz val="8"/>
        <rFont val="Arial"/>
        <family val="2"/>
        <charset val="204"/>
      </rPr>
      <t xml:space="preserve"> Видеорегистратор</t>
    </r>
  </si>
  <si>
    <t xml:space="preserve">
DSR304</t>
  </si>
  <si>
    <t xml:space="preserve">
DS304</t>
  </si>
  <si>
    <t xml:space="preserve">
DS208</t>
  </si>
  <si>
    <r>
      <t>Видео: 8кан. / Аудио: 4кан. / Датчик: 8кан.; Разрешение: WD1 960H 960×576@200fps; Компрессия: H.264</t>
    </r>
    <r>
      <rPr>
        <sz val="8"/>
        <rFont val="Arial"/>
        <family val="2"/>
        <charset val="204"/>
      </rPr>
      <t>; Носители: 1×HDD SATA 3Tb; 1×HDMI FullHD 1920×1080; 1×VGA FullHD 1920×1080; 1×BNC AV; 2×USB; 2×RS485; Сеть: Ethernet 10/100M,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8кан. одновременно; Русское меню (HDD нет в комплекте)</t>
    </r>
  </si>
  <si>
    <t>DVR ВИДЕОРЕГИСТРАТОРЫ СТАЦИОНАРНЫЕ (HDD жесткие диски в комплект не входят)</t>
  </si>
  <si>
    <t>ЦПУ: Intel Atom 2.13GHz Dual Core; ОЗУ: 1Гб DDR3 (Расширение до 3Гб); Скорость передачи данных: 202,31Мб/с (запись) / 175,11Мб/с (чтение); Носители: 4×HDD SATA(III) / SATA(II) до 16Тб (Расширение до 8×HDD 32Тб с помощью Synology RX410); Интерфейс: 2×LAN Gigabit / 2×USB2.0 / 1×eSATA; Поддержка Link Aggregation; High Availability и автоматическое восстановление после сбоя от SHA; Основа: Synology DiskStation Manager (DSM); Поддержка ОС: Win.XP / Win.7 / Win.8 / Win.Server / Linux / Unix; Размер: 44×430.5×457.5мм; Вес: 7.1кг; Питание: AC 220V 46.2W (HDD в комплект не входят)</t>
  </si>
  <si>
    <t>NAS Сервер
1U в Стойку 19"</t>
  </si>
  <si>
    <t>Synology RX410</t>
  </si>
  <si>
    <t>Блок расширения дисковой емкости
1U в Стойку 19"</t>
  </si>
  <si>
    <r>
      <t xml:space="preserve">Импульсный источник питания систем видеонаблюдения и охранно-пожарных сигнализаций   Входное напряжение: AC 170-260V 47~63Гц; </t>
    </r>
    <r>
      <rPr>
        <b/>
        <sz val="8"/>
        <rFont val="Arial Cyr"/>
        <charset val="204"/>
      </rPr>
      <t>Выход: DC 12V 8.4A 100W / 9-каналов с индивидуальной защитой каждого канала; Зарядка: DC 13.5V 1.0A;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 / Полярность аккумулятора / Глубокой разрядка аккумулятора; Корпус</t>
    </r>
    <r>
      <rPr>
        <sz val="8"/>
        <rFont val="Arial Cyr"/>
        <charset val="204"/>
      </rPr>
      <t>: Метал; Класс защиты IP30; Внутреннего использования; Температура: -20°C...+50°C; Размер: 360×195×75мм; Вес: 2.4кг</t>
    </r>
  </si>
  <si>
    <t>PS301</t>
  </si>
  <si>
    <r>
      <t xml:space="preserve">1 Порт Network/PoE RJ45; Стандарт: IEEE 802.3af / IEEE 802.3at; </t>
    </r>
    <r>
      <rPr>
        <b/>
        <sz val="8"/>
        <rFont val="Arial"/>
        <family val="2"/>
        <charset val="204"/>
      </rPr>
      <t>Скорость передачи данных: 10/100/1000Mbps</t>
    </r>
    <r>
      <rPr>
        <sz val="8"/>
        <rFont val="Arial"/>
        <family val="2"/>
        <charset val="204"/>
      </rPr>
      <t xml:space="preserve">; PoE Мощность: DC 48V 72W / </t>
    </r>
    <r>
      <rPr>
        <b/>
        <sz val="8"/>
        <rFont val="Arial"/>
        <family val="2"/>
        <charset val="204"/>
      </rPr>
      <t>70W/Порт</t>
    </r>
    <r>
      <rPr>
        <sz val="8"/>
        <rFont val="Arial"/>
        <family val="2"/>
        <charset val="204"/>
      </rPr>
      <t>; Эффективное расстояние: 100м; Питание: AC 180V~260V 47-53Hz 0,63A; Температура: -20°C...+60°C; Вес: 0.15кг; Размер: 134×56×33мм</t>
    </r>
  </si>
  <si>
    <t>Металлодетектор Ручной</t>
  </si>
  <si>
    <t>Металлодетектор Арочный</t>
  </si>
  <si>
    <t>6 зонный арочный металлодетектор высокой надежности; 200 уровней чувствительности; исключает взаимную маскировку предметов; индикация места обнаружения на световых панелях; световая и звуковая индикация; Светодиодное информационное табло; Частота передачи: 6.9-11кГц; 8 частот на выбор; Питание: AC 220V 30W; Размер: 2200×820×510мм</t>
  </si>
  <si>
    <t>2-6 зонный арочный металлодетектор высокой надежности; 200 уровней чувствительности; исключает взаимную маскировку предметов; индикация места обнаружения на световых панелях; световая и звуковая индикация; информационное табло; Питание: AC 220V 12W; Вес: 65кг; Размер: 2230×830×580мм</t>
  </si>
  <si>
    <t xml:space="preserve">
MD200</t>
  </si>
  <si>
    <r>
      <t>1/3" Sony Effio ICX673 DSP 960H,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Разрешение: 700 ТВЛ;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Мин. Освещение: 0.01 Люкс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Функция День/Ночь</t>
    </r>
    <r>
      <rPr>
        <sz val="8"/>
        <rFont val="Arial"/>
        <family val="2"/>
        <charset val="204"/>
      </rPr>
      <t xml:space="preserve">; Объектив f6.0mm; </t>
    </r>
    <r>
      <rPr>
        <b/>
        <sz val="8"/>
        <rFont val="Arial"/>
        <family val="2"/>
        <charset val="204"/>
      </rPr>
      <t>ИК подсветка 72 светодиода до 70м.</t>
    </r>
    <r>
      <rPr>
        <sz val="8"/>
        <rFont val="Arial"/>
        <family val="2"/>
        <charset val="204"/>
      </rPr>
      <t>; Класс защиты: IP66; Питание DC12V</t>
    </r>
  </si>
  <si>
    <t>HD-TVI DVR ВИДЕОРЕГИСТРАТОРЫ (HDD жесткие диски в комплект не входят)</t>
  </si>
  <si>
    <t xml:space="preserve">
K127</t>
  </si>
  <si>
    <r>
      <t xml:space="preserve">2.43MP Sony Exmor IMX222,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FullHD 1920×1080@30кадр.сек.;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 f3.6mm; ИК подсветка до 20м.;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</si>
  <si>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 xml:space="preserve">1.37MP Sony Exmor IMX238,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HD 1280x720@30кадр.сек.;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 f3.6mm; ИК подсветка до 20м.;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</si>
  <si>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 xml:space="preserve">1.37MP Sony Exmor IMX238,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HD 1280x720@30кадр.сек.;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Объектив: Варифокальный f2.8-12.0mm; ИК подсветка до 30м.;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</si>
  <si>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 xml:space="preserve">2.43MP Sony Exmor IMX222,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FullHD 1920×1080@30кадр.сек.;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Объектив: Варифокальный f2.8-12.0mm; ИК подсветка до 30м.;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</si>
  <si>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t xml:space="preserve">
K537</t>
  </si>
  <si>
    <r>
      <t xml:space="preserve">2.43MP Sony Exmor IMX222,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FullHD 1920×1080@30кадр.сек.;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Объектив: Варифокальный f2.8-12.0mm, Угол обзора 110.0~28.0°; ИК подсветка до 50м.;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</si>
  <si>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t>Размер экрана: 55"; Разрешение: FullHD 1920x1080; Частота: 60Hz; Яркость: 500cd/m²; Контраст: 3500:1; Глубина цвета: 16.7млн.; Цветовая палитра: RGB; Время реакции: 8мсек.; Размер пикселя: 0.63(Г) x 0.63(В); Угол обзора: Гориз. 178° / Верт. 178°; Соотношение: 16:9; Видео формат: Авто NTSC / PAL; Подавление видеошумов; Динамическая компенсация потери сигнала; Режим видеостены: PIP / PBP; Внешнее управление: RS232 / ПДУ; Интерфейс: 1×HDMI Вход / 1×HDMI Выход, 1×DVI-D Вход / 1×DVI-D Выход, 1×VGA Вход / 1×VGA Выход, 2×BNC YPbPr Вход / 2×BNC YPbPr Выход,  1×RS232 Вход / 1×RS232 Выход; 1×Audio Stereo Вход; Ширина рамки: 1.9-3.8мм; Мультиязыковое меню; Рабочая температура: 0...+40°C; Питание: AC 110-240V 240W, 60-50Hz; Вес: 38кг; Размер 1215x687x147мм.</t>
  </si>
  <si>
    <t>Размер экрана: 70"; Разрешение: FullHD 1920x1080; Частота: 60Hz; Яркость: 400cd/m²; Контраст: 4000:1; Глубина цвета: 16.7млн.; Цветовая палитра: RGB; Время реакции: 8мсек.; Размер пикселя: 0.807(Г) x 0.807(В); Угол обзора: Гориз. 178° / Верт. 178°; Соотношение: 16:9; Видео формат: Авто NTSC / PAL; Подавление видеошумов; Динамическая компенсация потери сигнала; Режим видеостены: PIP / PBP; Внешнее управление: RS232 / ПДУ; Интерфейс: 1×HDMI Вход / 1×HDMI Выход, 1×DVI-D Вход / 1×DVI-D Выход, 1×VGA Вход / 1×VGA Выход, 2×BNC YPbPr Вход / 2×BNC YPbPr Выход,  1×RS232 Вход / 1×RS232 Выход; 1×Audio Stereo Вход; Ширина рамки: 23.2мм; Мультиязыковое меню; Рабочая температура: 0...+40°C; Питание: AC 110-240V 320W, 60-50Hz; Вес: 65,5кг; Размер 1605x925x110мм.</t>
  </si>
  <si>
    <r>
      <t>Автономная панель с уведомлением по GSM каналам связи; 12 беспроводных зон</t>
    </r>
    <r>
      <rPr>
        <sz val="8"/>
        <rFont val="Arial Cyr"/>
        <charset val="204"/>
      </rPr>
      <t>; Канал приема данных: Беспроводной, частота 433MHz; Светодиодная индикация; Функция голосового оповещения до 10 сек.; Удаленная прослушка через мобильный телефон; Уведомление: Автодозвон на 4 телефона + SMS на 3 телефона; Управление: Пульт дистанционного управления / Мобильный телефон; Встроенный Аккумулятор 7,4V 1800mA, до 20 часов автономной работы; Питание: AC 220V 0.6W; Температура: -20...+60°C</t>
    </r>
    <r>
      <rPr>
        <b/>
        <sz val="8"/>
        <rFont val="Arial Cyr"/>
        <charset val="204"/>
      </rPr>
      <t>; Комплектация: Контрольная панель GSM x1, Датчик движения беспроводной x1, Магнитноконтактный датчик беспроводной x1, Сирена x1, Брелоки ДУ x2, Блок питания x1</t>
    </r>
  </si>
  <si>
    <t>RC200</t>
  </si>
  <si>
    <r>
      <t>3D управление джойстиком</t>
    </r>
    <r>
      <rPr>
        <sz val="8"/>
        <rFont val="Arial Cyr"/>
        <charset val="204"/>
      </rPr>
      <t>: Движение во всех направлениях, ZOOM Приближение/Удаление камерами; LCD экран; Интерфейс: 1xRS485 / 1xRS232 (опция); Поддержка и управление в одной системе до: 9999 Камер / 999 Регистраторов / 9 Клавиатур; Скорость: 2400 / 4800 / 9600 / 19200 bps; Макс. длина кабеля: 1200м.; Функция обновления прошивки; Протоколы: Мульти-Протокольный с авто-определением / PELCO-D / PELCO-P / AD / Samsung / и др.</t>
    </r>
  </si>
  <si>
    <r>
      <t xml:space="preserve">3 Луча; Эффективная дистация: 100 метров (улица) / 300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Направление луча: 180 по горизонтали / 20 по вертикали (регулируемый); Питание: DC 13.8-24.0V 70mA;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</si>
  <si>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r>
      <t xml:space="preserve">3 Луча; Эффективная дистация: 150 метров (улица) / 450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Направление луча: 180 по горизонтали / 20 по вертикали (регулируемый); Питание: DC 13.8-24.0V 80mA;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</si>
  <si>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t>6-12 зонный арочный металлодетектор высокой надежности; 6 программ для различных условий эксплуатации; Высокая точность определения; 255 уровней чувствительности; Исключает взаимную маскировку предметов; Защита от вибрации; Индикация места обнаружения на световых панелях; Световая и звуковая индикация; LCD информационное табло; 12 уровней звукового оповещения в зависимости от массы обнаруженного объекта; Память: история событий с привязкой к дате; Клас защиты: IP53; Питание: AC 220V 22W; Автономное питание до 8 часов (опция); Вес: 65кг; Размер: 2230×830×580мм</t>
  </si>
  <si>
    <t>MD300</t>
  </si>
  <si>
    <t>16-24 мультизонный арочный металлодетектор высокой надежности; 6 программ для различных условий эксплуатации; высокая точность определения; 255 уровней чувствительности; исключает взаимную маскировку предметов; индикация места обнаружения на световых панелях; световая и звуковая индикация; LCD информационное табло; Интелектуальная система анализа текущей ситуации с адаптацией к условиям использования; Самая передовая модель; Клас защиты: IP53; Возможность применения на улице; Питание: AC 220V 25W; Автономное питание до 8 часов (опция); Вес: 55кг; Размер: 2200×800×540мм</t>
  </si>
  <si>
    <t>MD500</t>
  </si>
  <si>
    <t>6 зонный арочный металлодетектор высокой надежности; 200 уровней чувствительности; исключает взаимную маскировку предметов; индикация места обнаружения на световых панелях; световая и звуковая индикация; Светодиодное информационное табло; Частота передачи: 6.9-11кГц; 8 частот на выбор; Клас защиты: IP55; Уличного/Внутреннего применения; Ударопрочный корпус; Мобильный для быстрой организации контрольно-пропускного пункта; Питание: AC 220V 30W; Температура: -30°С...+70°С; Размер: 2200×820×510мм</t>
  </si>
  <si>
    <t xml:space="preserve">
MD250</t>
  </si>
  <si>
    <r>
      <t xml:space="preserve">термальный для видеокамер </t>
    </r>
    <r>
      <rPr>
        <b/>
        <sz val="8"/>
        <rFont val="Arial Cyr"/>
        <charset val="204"/>
      </rPr>
      <t xml:space="preserve">с подогревом и вентиляцией </t>
    </r>
    <r>
      <rPr>
        <sz val="8"/>
        <rFont val="Arial Cyr"/>
        <family val="2"/>
        <charset val="204"/>
      </rPr>
      <t xml:space="preserve">(наружного применения); </t>
    </r>
    <r>
      <rPr>
        <b/>
        <sz val="8"/>
        <rFont val="Arial Cyr"/>
        <charset val="204"/>
      </rPr>
      <t>датчик температуры; автоматический климат контроль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+50°С...-60°С</t>
    </r>
    <r>
      <rPr>
        <sz val="8"/>
        <rFont val="Arial Cyr"/>
        <family val="2"/>
        <charset val="204"/>
      </rPr>
      <t xml:space="preserve">, алюминий, 330mm.  DC 12V, </t>
    </r>
    <r>
      <rPr>
        <b/>
        <sz val="8"/>
        <rFont val="Arial Cyr"/>
        <charset val="204"/>
      </rPr>
      <t xml:space="preserve">горизонтальное </t>
    </r>
    <r>
      <rPr>
        <sz val="8"/>
        <rFont val="Arial Cyr"/>
        <family val="2"/>
        <charset val="204"/>
      </rPr>
      <t>открывание верхней крышки, 170x150x390мм; (кронштейн в комплект не входит)</t>
    </r>
  </si>
  <si>
    <t>Ручной механический съемник тайгеров</t>
  </si>
  <si>
    <t>Тип: Акустомагнитный; Предназначен для ручного, с механическим приводом снятия жестких Акустомагнитных датчиков SUPER TAG; Стальной трос для предотвращения утери или кражи; Материал: Пластик; Размер: 185x114x76мм.; Вес: 340гр.</t>
  </si>
  <si>
    <r>
      <t xml:space="preserve">Тип: Радиочастотная одноразовая мягкая; Частота: 8.2Мгц.; </t>
    </r>
    <r>
      <rPr>
        <b/>
        <sz val="8"/>
        <rFont val="Arial Cyr"/>
        <charset val="204"/>
      </rPr>
      <t>Дистанция обнаружения: 1.0м.-1.2м.</t>
    </r>
    <r>
      <rPr>
        <sz val="8"/>
        <rFont val="Arial Cyr"/>
        <charset val="204"/>
      </rPr>
      <t>; Маркеровка: Ложный штрих-код / Без штриш-кода (на выбор); Устойнивая клейкая поверхность для крепления; Размер: 40x40мм., Вес: 0,5г.; Цвет: Белый</t>
    </r>
  </si>
  <si>
    <t>TS200 / TS300</t>
  </si>
  <si>
    <r>
      <rPr>
        <b/>
        <sz val="8"/>
        <rFont val="Arial Cyr"/>
        <charset val="204"/>
      </rPr>
      <t>Радиочастотная</t>
    </r>
    <r>
      <rPr>
        <sz val="8"/>
        <rFont val="Arial Cyr"/>
        <family val="2"/>
        <charset val="204"/>
      </rPr>
      <t xml:space="preserve"> жесткая метка (тайгер)</t>
    </r>
  </si>
  <si>
    <r>
      <rPr>
        <b/>
        <sz val="8"/>
        <rFont val="Arial Cyr"/>
        <charset val="204"/>
      </rPr>
      <t>Акустомагнитная</t>
    </r>
    <r>
      <rPr>
        <sz val="8"/>
        <rFont val="Arial Cyr"/>
        <family val="2"/>
        <charset val="204"/>
      </rPr>
      <t xml:space="preserve"> жесткая метка (тайгер)</t>
    </r>
  </si>
  <si>
    <t>TH215</t>
  </si>
  <si>
    <t>TH238</t>
  </si>
  <si>
    <t>TH555</t>
  </si>
  <si>
    <t>TH605</t>
  </si>
  <si>
    <t>TH258 / SuperTag III</t>
  </si>
  <si>
    <r>
      <t xml:space="preserve">Тип: Акустомагнитный тайгер "SuperTag III"; Частота: 58КГц.; </t>
    </r>
    <r>
      <rPr>
        <b/>
        <sz val="8"/>
        <rFont val="Arial Cyr"/>
        <charset val="204"/>
      </rPr>
      <t>Дистанция обнаружения: 1.2м. / Между антеннами: 2.6м.</t>
    </r>
    <r>
      <rPr>
        <sz val="8"/>
        <rFont val="Arial Cyr"/>
        <charset val="204"/>
      </rPr>
      <t>; Крепление: Магнитный замок; Размер: 88x30мм., Вес: 14г.; Цвет: Белый</t>
    </r>
  </si>
  <si>
    <r>
      <t xml:space="preserve">Тип: Акустомагнитный тайгер "UltraTag"; Частота: 58КГц.; </t>
    </r>
    <r>
      <rPr>
        <b/>
        <sz val="8"/>
        <rFont val="Arial Cyr"/>
        <charset val="204"/>
      </rPr>
      <t>Дистанция обнаружения: 1.0м. / Между антеннами: 2.2м.</t>
    </r>
    <r>
      <rPr>
        <sz val="8"/>
        <rFont val="Arial Cyr"/>
        <charset val="204"/>
      </rPr>
      <t>; Крепление: Магнитный замок; Размер: 60x20мм., Вес: 12г.; Цвет: Белый</t>
    </r>
  </si>
  <si>
    <r>
      <t xml:space="preserve">Тип: Акустомагнитный тайгер "Pencil Flat Large"; Частота: 58КГц.; </t>
    </r>
    <r>
      <rPr>
        <b/>
        <sz val="8"/>
        <rFont val="Arial Cyr"/>
        <charset val="204"/>
      </rPr>
      <t>Дистанция обнаружения: 1.2м. / Между антеннами: 2.6м.</t>
    </r>
    <r>
      <rPr>
        <sz val="8"/>
        <rFont val="Arial Cyr"/>
        <charset val="204"/>
      </rPr>
      <t>; Крепление: Магнитный замок; Размер: 72x15мм., Вес: 14г.; Цвет: Белый</t>
    </r>
  </si>
  <si>
    <r>
      <t xml:space="preserve">Тип: Акустомагнитный тайгер "Pencil Flat"; Частота: 58КГц.; </t>
    </r>
    <r>
      <rPr>
        <b/>
        <sz val="8"/>
        <rFont val="Arial Cyr"/>
        <charset val="204"/>
      </rPr>
      <t>Дистанция обнаружения: 1.0м. / Между антеннами: 2.2м.</t>
    </r>
    <r>
      <rPr>
        <sz val="8"/>
        <rFont val="Arial Cyr"/>
        <charset val="204"/>
      </rPr>
      <t>; Крепление: Магнитный замок; Размер: 51x13мм., Вес: 11г.; Цвет: Белый</t>
    </r>
  </si>
  <si>
    <r>
      <t xml:space="preserve">Тип: Акустомагнитный тайгер "Pencil Standard"; Частота: 58КГц.; </t>
    </r>
    <r>
      <rPr>
        <b/>
        <sz val="8"/>
        <rFont val="Arial Cyr"/>
        <charset val="204"/>
      </rPr>
      <t>Дистанция обнаружения: 0.8м. / Между антеннами: 2.0м.</t>
    </r>
    <r>
      <rPr>
        <sz val="8"/>
        <rFont val="Arial Cyr"/>
        <charset val="204"/>
      </rPr>
      <t>; Крепление: Магнитный замок; Размер: 55x13мм., Вес: 10г.; Цвет: Белый</t>
    </r>
  </si>
  <si>
    <t>Одноканальный брелок-передатчик; Детекция: НР контакт; 1х Кнопка; Канал передачи данных: Беспроводной, частота 433.92MHz; Эффективная дистация: до 100м; Питание: DC 12V 3-5mW (режим передачи), Батарея типа GP23A; Применение: Тревожная кнопка; Возможность подключения к GSN / ELMES</t>
  </si>
  <si>
    <r>
      <t xml:space="preserve">
</t>
    </r>
    <r>
      <rPr>
        <b/>
        <sz val="11"/>
        <rFont val="Arial Cyr"/>
        <charset val="204"/>
      </rPr>
      <t>RP-500R</t>
    </r>
  </si>
  <si>
    <t>Комплект Брелок с Контроллером Дистанционного Управления</t>
  </si>
  <si>
    <r>
      <t xml:space="preserve">
</t>
    </r>
    <r>
      <rPr>
        <b/>
        <sz val="12"/>
        <rFont val="Arial Cyr"/>
        <charset val="204"/>
      </rPr>
      <t>ACS102</t>
    </r>
  </si>
  <si>
    <r>
      <t xml:space="preserve">Детекция: НР контакт; </t>
    </r>
    <r>
      <rPr>
        <b/>
        <sz val="8"/>
        <rFont val="Arial Cyr"/>
        <charset val="204"/>
      </rPr>
      <t>Приемник: 1 канальный; 1х Кнопка программируемая; Тревожная кнопка; 1х Управляемое реле</t>
    </r>
    <r>
      <rPr>
        <sz val="8"/>
        <rFont val="Arial Cyr"/>
        <charset val="204"/>
      </rPr>
      <t xml:space="preserve">; Канал передачи данных: Беспроводной, частота 433.92MHz; </t>
    </r>
    <r>
      <rPr>
        <b/>
        <sz val="8"/>
        <rFont val="Arial Cyr"/>
        <charset val="204"/>
      </rPr>
      <t>Эффективная дистация: до 200м</t>
    </r>
    <r>
      <rPr>
        <sz val="8"/>
        <rFont val="Arial Cyr"/>
        <charset val="204"/>
      </rPr>
      <t>; Применение: Тревожная кнопка / Возможность подключения к любому контрольно исполнительному прибору; Питание: DC 12V 200mA (режим передачи); Температура: -20...+40°C; Комплектация: 1хПриемник + 1хБрелок</t>
    </r>
  </si>
  <si>
    <r>
      <t xml:space="preserve">
</t>
    </r>
    <r>
      <rPr>
        <b/>
        <sz val="12"/>
        <rFont val="Arial Cyr"/>
        <charset val="204"/>
      </rPr>
      <t>AS962</t>
    </r>
  </si>
  <si>
    <r>
      <t xml:space="preserve">
</t>
    </r>
    <r>
      <rPr>
        <b/>
        <sz val="12"/>
        <rFont val="Arial Cyr"/>
        <charset val="204"/>
      </rPr>
      <t>AS972</t>
    </r>
  </si>
  <si>
    <r>
      <t xml:space="preserve">
</t>
    </r>
    <r>
      <rPr>
        <b/>
        <sz val="12"/>
        <rFont val="Arial Cyr"/>
        <charset val="204"/>
      </rPr>
      <t>AS992</t>
    </r>
  </si>
  <si>
    <r>
      <t xml:space="preserve">Детекция: НР контакт; </t>
    </r>
    <r>
      <rPr>
        <b/>
        <sz val="8"/>
        <rFont val="Arial Cyr"/>
        <charset val="204"/>
      </rPr>
      <t>Приемник: 2 канальный; 2х Кнопки программируемые; 2х Управляемых реле</t>
    </r>
    <r>
      <rPr>
        <sz val="8"/>
        <rFont val="Arial Cyr"/>
        <charset val="204"/>
      </rPr>
      <t xml:space="preserve">; Канал передачи данных: Беспроводной, частота 433.92MHz; </t>
    </r>
    <r>
      <rPr>
        <b/>
        <sz val="8"/>
        <rFont val="Arial Cyr"/>
        <charset val="204"/>
      </rPr>
      <t>Эффективная дистация: до 300м</t>
    </r>
    <r>
      <rPr>
        <sz val="8"/>
        <rFont val="Arial Cyr"/>
        <charset val="204"/>
      </rPr>
      <t>; Применение: Тревожная кнопка / Управление контрольно исполнительными приборами / Управление сигнализацией / Автоматикой / Приводами / Шлагбаумами / Турникетами; Питание: DC 12V 27mA (режим передачи); Температура: -20...+50°C; Комплектация: 1хПриемник + 2хБрелока</t>
    </r>
  </si>
  <si>
    <r>
      <t xml:space="preserve">Детекция: НР контакт; </t>
    </r>
    <r>
      <rPr>
        <b/>
        <sz val="8"/>
        <rFont val="Arial Cyr"/>
        <charset val="204"/>
      </rPr>
      <t>Приемник: 2 канальный; 2х Кнопки программируемые; 2х Управляемых реле</t>
    </r>
    <r>
      <rPr>
        <sz val="8"/>
        <rFont val="Arial Cyr"/>
        <charset val="204"/>
      </rPr>
      <t xml:space="preserve">; Канал передачи данных: Беспроводной, частота 433.92MHz; </t>
    </r>
    <r>
      <rPr>
        <b/>
        <sz val="8"/>
        <rFont val="Arial Cyr"/>
        <charset val="204"/>
      </rPr>
      <t>Эффективная дистация: до 500м</t>
    </r>
    <r>
      <rPr>
        <sz val="8"/>
        <rFont val="Arial Cyr"/>
        <charset val="204"/>
      </rPr>
      <t>; Применение: Тревожная кнопка / Управление контрольно исполнительными приборами / Управление сигнализацией / Автоматикой / Приводами / Шлагбаумами / Турникетами; Питание: DC 12V 30mA (режим передачи) Температура: -30...+60°C; Комплектация: 1хПриемник + 2хБрелока</t>
    </r>
  </si>
  <si>
    <r>
      <t>Автоматическая диафрагма DC-привод</t>
    </r>
    <r>
      <rPr>
        <sz val="8"/>
        <rFont val="Arial"/>
        <family val="2"/>
        <charset val="204"/>
      </rPr>
      <t xml:space="preserve"> / Регулируемое фокусное расстояние Vari-Focal  </t>
    </r>
    <r>
      <rPr>
        <b/>
        <sz val="8"/>
        <rFont val="Arial"/>
        <family val="2"/>
        <charset val="204"/>
      </rPr>
      <t>6.0-60.0mm;</t>
    </r>
    <r>
      <rPr>
        <sz val="8"/>
        <rFont val="Arial"/>
        <family val="2"/>
        <charset val="204"/>
      </rPr>
      <t xml:space="preserve"> Угол обзора 44°-4.58°; 1/3" F1,4; </t>
    </r>
    <r>
      <rPr>
        <b/>
        <sz val="8"/>
        <rFont val="Arial"/>
        <family val="2"/>
        <charset val="204"/>
      </rPr>
      <t>Разрешение: 1.0MP</t>
    </r>
    <r>
      <rPr>
        <sz val="8"/>
        <rFont val="Arial"/>
        <family val="2"/>
        <charset val="204"/>
      </rPr>
      <t>; Крепление CS</t>
    </r>
  </si>
  <si>
    <t>C3-200</t>
  </si>
  <si>
    <t>C3-400</t>
  </si>
  <si>
    <t>Эффективная дистанция освещения: до 100 метров; Угол освещения: 90°; Питание: DC12V 1A</t>
  </si>
  <si>
    <r>
      <t>1/3" Sony Effio ICX811 DSP 960H,</t>
    </r>
    <r>
      <rPr>
        <sz val="8"/>
        <rFont val="Arial"/>
        <family val="2"/>
        <charset val="204"/>
      </rPr>
      <t xml:space="preserve"> Цветная; </t>
    </r>
    <r>
      <rPr>
        <b/>
        <sz val="8"/>
        <rFont val="Arial"/>
        <family val="2"/>
        <charset val="204"/>
      </rPr>
      <t>Разрешение: 700 ТВЛ;</t>
    </r>
    <r>
      <rPr>
        <sz val="8"/>
        <rFont val="Arial"/>
        <family val="2"/>
        <charset val="204"/>
      </rPr>
      <t xml:space="preserve"> </t>
    </r>
    <r>
      <rPr>
        <b/>
        <sz val="8"/>
        <rFont val="Arial"/>
        <family val="2"/>
        <charset val="204"/>
      </rPr>
      <t>Мин. Освещение: 0.01 Люкс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Функция День/Ночь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Объектив: Варифокальный f2.8-12.0mm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ИК подсветка 72 светодиода до 70м.</t>
    </r>
    <r>
      <rPr>
        <sz val="8"/>
        <rFont val="Arial"/>
        <family val="2"/>
        <charset val="204"/>
      </rPr>
      <t xml:space="preserve">; </t>
    </r>
    <r>
      <rPr>
        <b/>
        <sz val="8"/>
        <rFont val="Arial"/>
        <family val="2"/>
        <charset val="204"/>
      </rPr>
      <t>Мультиязыковое OSD меню</t>
    </r>
    <r>
      <rPr>
        <sz val="8"/>
        <rFont val="Arial"/>
        <family val="2"/>
        <charset val="204"/>
      </rPr>
      <t>; Класс защиты: IP66; питание DC12V</t>
    </r>
  </si>
  <si>
    <r>
      <t xml:space="preserve">
</t>
    </r>
    <r>
      <rPr>
        <b/>
        <sz val="12"/>
        <color indexed="8"/>
        <rFont val="Arial"/>
        <family val="2"/>
        <charset val="204"/>
      </rPr>
      <t>19 900</t>
    </r>
  </si>
  <si>
    <t>Полюс GSM</t>
  </si>
  <si>
    <t>GSM Сигнализация для оружейных сейфов</t>
  </si>
  <si>
    <r>
      <t>1/3" Sony Effio ICX673 DSP 960H,</t>
    </r>
    <r>
      <rPr>
        <sz val="8"/>
        <rFont val="Arial Cyr"/>
        <family val="2"/>
        <charset val="204"/>
      </rPr>
      <t xml:space="preserve"> Цветная; </t>
    </r>
    <r>
      <rPr>
        <b/>
        <sz val="8"/>
        <rFont val="Arial Cyr"/>
        <charset val="204"/>
      </rPr>
      <t>Разрешение 700 ТВЛ; Мин. освещ.: 0.01Люкс; День/Ночь; Объектив: Зум 10X Оптический; f=3.8-38.0mm</t>
    </r>
    <r>
      <rPr>
        <sz val="8"/>
        <rFont val="Arial Cyr"/>
        <family val="2"/>
        <charset val="204"/>
      </rPr>
      <t xml:space="preserve">.; Вращение: 360°Гор. / 90°Верт. (180°авто переворот) Макс.300°/сек.; 128 контрольных точек / 4 пути / 32 маски / 8 зон; </t>
    </r>
    <r>
      <rPr>
        <b/>
        <sz val="8"/>
        <rFont val="Arial Cyr"/>
        <charset val="204"/>
      </rPr>
      <t>Подавление видео-шумов; ИК фильтр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ИК подсветка 30 светодиодов до 30метров</t>
    </r>
    <r>
      <rPr>
        <sz val="8"/>
        <rFont val="Arial Cyr"/>
        <family val="2"/>
        <charset val="204"/>
      </rPr>
      <t>; Мульти-протокольная поддержка; AGC / BLC / AWB / Меню OSD; Класс защиты: IP54; Питание: DC12V; Крепление: потолочное</t>
    </r>
  </si>
  <si>
    <r>
      <t>1/3" Sony Effio ICX673 DSP 960H,</t>
    </r>
    <r>
      <rPr>
        <sz val="8"/>
        <rFont val="Arial Cyr"/>
        <family val="2"/>
        <charset val="204"/>
      </rPr>
      <t xml:space="preserve"> Цветная; </t>
    </r>
    <r>
      <rPr>
        <b/>
        <sz val="8"/>
        <rFont val="Arial Cyr"/>
        <charset val="204"/>
      </rPr>
      <t>Разрешение 700 ТВЛ; Мин. освещ.: 0.01Люкс; День/Ночь; Объектив: Зум 10X Оптический; f=3.8-38.0mm</t>
    </r>
    <r>
      <rPr>
        <sz val="8"/>
        <rFont val="Arial Cyr"/>
        <family val="2"/>
        <charset val="204"/>
      </rPr>
      <t xml:space="preserve">.; Вращение: 360°Гор. / 90°Верт. (180°авто переворот) Макс.300°/сек.; 128 контрольных точек / 4 пути / 32 маски / 8 зон; </t>
    </r>
    <r>
      <rPr>
        <b/>
        <sz val="8"/>
        <rFont val="Arial Cyr"/>
        <charset val="204"/>
      </rPr>
      <t>Подавление видео-шумов; ИК фильтр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ИК подсветка 30 светодиодов до 30метров</t>
    </r>
    <r>
      <rPr>
        <sz val="8"/>
        <rFont val="Arial Cyr"/>
        <family val="2"/>
        <charset val="204"/>
      </rPr>
      <t>; Мульти-протокольная поддержка; AGC / BLC / AWB / Меню OSD; Класс защиты: IP54; Питание: DC12V; Крепление: настенный кронштейн в комплекте</t>
    </r>
  </si>
  <si>
    <r>
      <t>1/3" Sony Effio ICX811 DSP 960H,</t>
    </r>
    <r>
      <rPr>
        <sz val="8"/>
        <rFont val="Arial Cyr"/>
        <family val="2"/>
        <charset val="204"/>
      </rPr>
      <t xml:space="preserve"> Цветная; </t>
    </r>
    <r>
      <rPr>
        <b/>
        <sz val="8"/>
        <rFont val="Arial Cyr"/>
        <charset val="204"/>
      </rPr>
      <t>Разрешение 700 ТВЛ; Мин. освещ.: 0.01Люкс; Функция День/Ночь; ИК Фильтр; ICR; Объектив: Зум 27X Оптический, f=3.5-88.4mm.;</t>
    </r>
    <r>
      <rPr>
        <sz val="8"/>
        <rFont val="Arial Cyr"/>
        <family val="2"/>
        <charset val="204"/>
      </rPr>
      <t xml:space="preserve"> Вращение: 360°Гор. / 90°Верт. (180°авто переворот) Макс.300°/сек.; 200 контрольных точек / 4 пути / 32 маски / 8 зон / Авто. </t>
    </r>
    <r>
      <rPr>
        <b/>
        <sz val="8"/>
        <rFont val="Arial Cyr"/>
        <charset val="204"/>
      </rPr>
      <t>Слежение за движущимся объектом</t>
    </r>
    <r>
      <rPr>
        <sz val="8"/>
        <rFont val="Arial Cyr"/>
        <family val="2"/>
        <charset val="204"/>
      </rPr>
      <t xml:space="preserve">; </t>
    </r>
    <r>
      <rPr>
        <b/>
        <sz val="8"/>
        <rFont val="Arial Cyr"/>
        <charset val="204"/>
      </rPr>
      <t>ИК подсветка 12 сверхмощных светодиодов до 100метров</t>
    </r>
    <r>
      <rPr>
        <sz val="8"/>
        <rFont val="Arial Cyr"/>
        <family val="2"/>
        <charset val="204"/>
      </rPr>
      <t>; Мульти-протокольная поддержка; питание: DC12V ~ AC24V; Авто. климат и термо. контроль / нагреватель / охладитель; Класс защиты: IP64</t>
    </r>
  </si>
  <si>
    <t>HD-TVI ВИДЕОКАМЕРЫ - СТАНДАРТНЫЕ</t>
  </si>
  <si>
    <t>HD-TVI ВИДЕОКАМЕРЫ - КУПОЛЬНЫЕ</t>
  </si>
  <si>
    <t>HD-TVI ВИДЕОКАМЕРЫ - УЛИЧНЫЕ</t>
  </si>
  <si>
    <t>HD-TVI ВИДЕОКАМЕРЫ - PTZ ПОВОРОТНЫЕ</t>
  </si>
  <si>
    <r>
      <t xml:space="preserve">Высокоскоростная Купольная PTZ Камера </t>
    </r>
    <r>
      <rPr>
        <b/>
        <sz val="8"/>
        <rFont val="Arial Cyr"/>
        <charset val="204"/>
      </rPr>
      <t>+ ИК Подсветка</t>
    </r>
  </si>
  <si>
    <t>Высокоскоростная Купольная PTZ Камера</t>
  </si>
  <si>
    <r>
      <t xml:space="preserve">
4 канальный</t>
    </r>
    <r>
      <rPr>
        <sz val="8"/>
        <rFont val="Arial"/>
        <family val="2"/>
        <charset val="204"/>
      </rPr>
      <t xml:space="preserve"> Видеорегистратор</t>
    </r>
  </si>
  <si>
    <r>
      <t xml:space="preserve">
16 канальный</t>
    </r>
    <r>
      <rPr>
        <sz val="8"/>
        <rFont val="Arial"/>
        <family val="2"/>
        <charset val="204"/>
      </rPr>
      <t xml:space="preserve"> Видеорегистратор</t>
    </r>
  </si>
  <si>
    <r>
      <t xml:space="preserve">
24 канальный</t>
    </r>
    <r>
      <rPr>
        <sz val="8"/>
        <rFont val="Arial"/>
        <family val="2"/>
        <charset val="204"/>
      </rPr>
      <t xml:space="preserve"> Видеорегистратор</t>
    </r>
  </si>
  <si>
    <r>
      <t xml:space="preserve">
32 канальный</t>
    </r>
    <r>
      <rPr>
        <sz val="8"/>
        <rFont val="Arial"/>
        <family val="2"/>
        <charset val="204"/>
      </rPr>
      <t xml:space="preserve"> Видеорегистратор</t>
    </r>
  </si>
  <si>
    <t>Системный Блок в Сборе</t>
  </si>
  <si>
    <t>LCD Монитор</t>
  </si>
  <si>
    <t>LED Монитор</t>
  </si>
  <si>
    <t>FullHD + Датчик удара
Автомобильная Камера</t>
  </si>
  <si>
    <r>
      <t>COMMAX</t>
    </r>
    <r>
      <rPr>
        <sz val="8"/>
        <rFont val="Arial Cyr"/>
        <charset val="204"/>
      </rPr>
      <t xml:space="preserve">   аудио/видео; цветная камера; микрофон/громкоговоритель; автоматическая Белая подсветка; метал, антивандальная; питание от домофона</t>
    </r>
  </si>
  <si>
    <t>RCA (тюльпан)</t>
  </si>
  <si>
    <r>
      <t xml:space="preserve">1.3 Мегапиксельная цветная; разрешение: SXGA 1280×1024@30кадр.сек. / 1 Люкс; </t>
    </r>
    <r>
      <rPr>
        <sz val="8"/>
        <rFont val="Arial Cyr"/>
        <charset val="204"/>
      </rPr>
      <t xml:space="preserve">объектив f3.8mm / F1.5, угол обзора 62.7°; </t>
    </r>
    <r>
      <rPr>
        <b/>
        <sz val="8"/>
        <rFont val="Arial Cyr"/>
        <charset val="204"/>
      </rPr>
      <t>компрессия: H.264/MPEG4/MJPEG;</t>
    </r>
    <r>
      <rPr>
        <sz val="8"/>
        <rFont val="Arial Cyr"/>
        <charset val="204"/>
      </rPr>
      <t xml:space="preserve"> интерфейс: TCP/IP, LAN 10/100Base-T; </t>
    </r>
    <r>
      <rPr>
        <b/>
        <sz val="8"/>
        <rFont val="Arial Cyr"/>
        <charset val="204"/>
      </rPr>
      <t>Smart Zoom - интеллектуальное цифровое приблежение/удаление; Motion detection - функция контроля движения; RTC часы; поддержка протоколов ONVIF; поддержка MicroSD карты памяти до 32Gb; питание по локальной сети 802.3af PoE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 xml:space="preserve">видео на мобильном iPad, iPhone, Android; </t>
    </r>
    <r>
      <rPr>
        <sz val="8"/>
        <rFont val="Arial Cyr"/>
        <charset val="204"/>
      </rPr>
      <t>ПО в комплекте; питание: DC 5V / 1.0A</t>
    </r>
  </si>
  <si>
    <t>АНТИвандальная IP камера</t>
  </si>
  <si>
    <t>MACROSCOP – профессиональное программное обеспечение для IP-камер, выполняющее обработку, анализ, хранение, отображение видеоданных. С MACROSCOP Вы можете просматривать видео из любой точки планеты. MACROSCOP позволяет подключаться к камерам через устройства iOs, Android, Windows Phone, web-браузер или MACROSCOP-клиент, установленный на компьютере. Простота и функциональность интерфейса MACROSCOP интуитивно понятна в установке, настройке и эксплуатации. Конфигуратор MACROSCOP автоматически найдет доступные IP-камеры и поможет настроить систему не более, чем за 15 минут!</t>
  </si>
  <si>
    <r>
      <t xml:space="preserve">1.37MP Sony Exmor IMX238,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HD 1280x720@30кадр.сек.;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Объектив: Варифокальный f2.8-12.0mm, Угол обзора 110.0~28.0°; ИК подсветка до 50м.;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</si>
  <si>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 xml:space="preserve">2.43MP Sony Exmor IMX222, </t>
    </r>
    <r>
      <rPr>
        <sz val="8"/>
        <rFont val="Arial"/>
        <family val="2"/>
        <charset val="204"/>
      </rPr>
      <t xml:space="preserve">Цветная; Технология: HD-TVI; </t>
    </r>
    <r>
      <rPr>
        <b/>
        <sz val="8"/>
        <rFont val="Arial"/>
        <family val="2"/>
        <charset val="204"/>
      </rPr>
      <t xml:space="preserve">Разрешение: FullHD 1920×1080@30кадр.сек.; Мин. Освещение: 0.01 Люкс; Функция День/Ночь; 3D-DNR; Функция ICR; ИК Фильтр; </t>
    </r>
    <r>
      <rPr>
        <sz val="8"/>
        <rFont val="Arial"/>
        <family val="2"/>
        <charset val="204"/>
      </rPr>
      <t xml:space="preserve">Объектив: Варифокальный f2.8-12.0mm, Угол обзора 110.0~28.0°; ИК подсветка до 70м.; Мультиязыковое OSD меню; </t>
    </r>
    <r>
      <rPr>
        <b/>
        <sz val="8"/>
        <rFont val="Arial"/>
        <family val="2"/>
        <charset val="204"/>
      </rPr>
      <t>Антивандальный металлический корпус; Класс защиты: IP66</t>
    </r>
    <r>
      <rPr>
        <sz val="8"/>
        <rFont val="Arial"/>
        <family val="2"/>
        <charset val="204"/>
      </rPr>
      <t>; Питание DC12V</t>
    </r>
  </si>
  <si>
    <r>
      <t xml:space="preserve">3.2 Мегапикс. цветная; Разрешение: FullHD 1920×1080@30кадр.сек. / QXGA 2048×1536@20кадр.сек; Мин. освещ. 0.01 Люкс; </t>
    </r>
    <r>
      <rPr>
        <sz val="8"/>
        <rFont val="Arial Cyr"/>
        <charset val="204"/>
      </rPr>
      <t xml:space="preserve">Объектив f4.0mm, Угол обзора 75.8°; Компрессия: H.264/MJPEG; Интерфейс: TCP/IP, LAN 10/100M; Скорость передачи данных: 6.0Мбит./сек.; </t>
    </r>
    <r>
      <rPr>
        <b/>
        <sz val="8"/>
        <rFont val="Arial Cyr"/>
        <charset val="204"/>
      </rPr>
      <t xml:space="preserve">Поддержка двух потоков; ИК подсветка до 30м.; День/Ночь; ИК фильтр; Подавление видео-шумов; WDR - широкий динамический диапазон; Компенсация засветки; Запись по событию или движению в кадре; Поддержка ONVIF; Профессиональное ПО на 64 камеры в комплекте; Интеграция с CMS ПО: Macroscop/DSSL-Trassir/ITV-Intellect; Антивандальный металический корпус IK08; Класс защиты от непогоды IP66; Питание: по локальной сети 802.3af PoE </t>
    </r>
    <r>
      <rPr>
        <sz val="8"/>
        <rFont val="Arial Cyr"/>
        <charset val="204"/>
      </rPr>
      <t>/ DC +12V 0.6A;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0.5кг; Температура: -30°C...+60°C; Размер: Ø70×100мм.</t>
    </r>
  </si>
  <si>
    <t>Профессионал. блок питания + Резервное питание</t>
  </si>
  <si>
    <r>
      <t xml:space="preserve">Тип: Акустомагнитная одноразовая мягкая "MiniUltra Strip III"; Частота: 58КГц.; </t>
    </r>
    <r>
      <rPr>
        <b/>
        <sz val="8"/>
        <rFont val="Arial Cyr"/>
        <charset val="204"/>
      </rPr>
      <t>Дистанция обнаружения: 0.6м. / Между антеннами: 1.4-1.6м.;</t>
    </r>
    <r>
      <rPr>
        <sz val="8"/>
        <rFont val="Arial Cyr"/>
        <charset val="204"/>
      </rPr>
      <t>; Маркеровка: Ложный штрих-код / Без штриш-кода (на выбор); Устойнивая клейкая поверхность для крепления; Размер: 45.21x10.67x2мм., Вес: 0,5г.; Цвет: Белый</t>
    </r>
  </si>
  <si>
    <r>
      <t xml:space="preserve">Тип: Акустомагнитный тайгер "Glossy Circle"; Частота: 58КГц.; </t>
    </r>
    <r>
      <rPr>
        <b/>
        <sz val="8"/>
        <rFont val="Arial Cyr"/>
        <charset val="204"/>
      </rPr>
      <t>Дистанция обнаружения: 1.0м. / Между антеннами: 2.2м.</t>
    </r>
    <r>
      <rPr>
        <sz val="8"/>
        <rFont val="Arial Cyr"/>
        <charset val="204"/>
      </rPr>
      <t>; Крепление: Магнитный замок; Размер: Ø50мм; Вес: 14г.; Цвет: Белый</t>
    </r>
  </si>
  <si>
    <r>
      <t xml:space="preserve">Тип: Акустомагнитный тайгер "Golf Circle"; Частота: 58КГц.; </t>
    </r>
    <r>
      <rPr>
        <b/>
        <sz val="8"/>
        <rFont val="Arial Cyr"/>
        <charset val="204"/>
      </rPr>
      <t>Дистанция обнаружения: 1.0м. / Между антеннами: 2.2м.</t>
    </r>
    <r>
      <rPr>
        <sz val="8"/>
        <rFont val="Arial Cyr"/>
        <charset val="204"/>
      </rPr>
      <t>; Крепление: Магнитный замок; Размер: Ø53мм; Вес: 14г.; Цвет: Белый</t>
    </r>
  </si>
  <si>
    <r>
      <t xml:space="preserve">Тип: Радиочастотный тайгер "Stick Slim"; Частота: 8,2 МГц.; </t>
    </r>
    <r>
      <rPr>
        <b/>
        <sz val="8"/>
        <rFont val="Arial Cyr"/>
        <charset val="204"/>
      </rPr>
      <t>Дистанция обнаружения: 1.2-1.4м.</t>
    </r>
    <r>
      <rPr>
        <sz val="8"/>
        <rFont val="Arial Cyr"/>
        <charset val="204"/>
      </rPr>
      <t>; Крепление: Магнитный замок на кнопку или тросик; Размер: 42x20x16мм., Вес: 10г.; Цвет: Белый</t>
    </r>
  </si>
  <si>
    <r>
      <t xml:space="preserve">Тип: Радиочастотный тайгер "Elegancy"; Частота: 8,2 МГц.; </t>
    </r>
    <r>
      <rPr>
        <b/>
        <sz val="8"/>
        <rFont val="Arial Cyr"/>
        <charset val="204"/>
      </rPr>
      <t>Дистанция обнаружения: 1.6-1.8м.</t>
    </r>
    <r>
      <rPr>
        <sz val="8"/>
        <rFont val="Arial Cyr"/>
        <charset val="204"/>
      </rPr>
      <t>; Крепление: Магнитный замок на кнопку или тросик; Размер: 53х44х20мм., Вес: 15г.; Цвет: Белый / Черный (на выбор)</t>
    </r>
  </si>
  <si>
    <r>
      <t xml:space="preserve">3 Луча; Эффективная дистация: 200 метров (улица) / 600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Направление луча: 180 по горизонтали / 20 по вертикали (регулируемый); Питание: DC 13.8-24.0V 90mA;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</si>
  <si>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r>
      <t xml:space="preserve">3 Луча; Эффективная дистация: 250 метров (улица) / 750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Направление луча: 180 по горизонтали / 20 по вертикали (регулируемый); Питание: DC 13.8-24.0V 70mA;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</si>
  <si>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r>
      <t xml:space="preserve">4 Луча; Эффективная дистация: 200 метров (улица) / 600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Направление луча: 180 по горизонтали / 20 по вертикали (регулируемый); Питание: DC 13.8-24.0V 100mA;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</si>
  <si>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r>
      <t xml:space="preserve">4 Луча; Эффективная дистация: 250 метров (улица) / 750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Направление луча: 180 по горизонтали / 20 по вертикали (регулируемый); Питание: DC 13.8-24.0V 100mA;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</si>
  <si>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r>
      <t>4 Луча; Эффективная дистация: 100 метров (улица); Высота: 76см.;</t>
    </r>
    <r>
      <rPr>
        <sz val="8"/>
        <rFont val="Arial Cyr"/>
        <charset val="204"/>
      </rPr>
      <t xml:space="preserve"> Тип подключения: Проводной НЗ/НО; Время отклика: 40мсек.; Направление луча: 180 по горизонтали (регулируемый); Питание: DC 10.0-18.0V 100mA;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</si>
  <si>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r>
      <t>6 Лучей; Эффективная дистация: 100 метров (улица); Высота: 108см.;</t>
    </r>
    <r>
      <rPr>
        <sz val="8"/>
        <rFont val="Arial Cyr"/>
        <charset val="204"/>
      </rPr>
      <t xml:space="preserve"> Тип подключения: Проводной НЗ/НО; Время отклика: 40мсек.; Направление луча: 180 по горизонтали (регулируемый); Питание: DC 10.0-18.0V 100mA;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</si>
  <si>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r>
      <t>8 Луча; Эффективная дистация: 100 метров (улица); Высота: 140см.;</t>
    </r>
    <r>
      <rPr>
        <sz val="8"/>
        <rFont val="Arial Cyr"/>
        <charset val="204"/>
      </rPr>
      <t xml:space="preserve"> Тип подключения: Проводной НЗ/НО; Время отклика: 40мсек.; Направление луча: 180 по горизонтали (регулируемый); Питание: DC 10.0-18.0V 100mA;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</si>
  <si>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t>WS220</t>
  </si>
  <si>
    <r>
      <t xml:space="preserve">Эффективная дистация: 200 метров; </t>
    </r>
    <r>
      <rPr>
        <sz val="8"/>
        <rFont val="Arial Cyr"/>
        <charset val="204"/>
      </rPr>
      <t xml:space="preserve">Тип подключения: Проводной НЗ/НО; Микроволновое излучение, чатсота 10.525GHz; Время отклика: 0.1-100мсек. (регулируемое); Реакция на вторжение: Ходьба / Бег / Ползание; Зона обнаружения: Высота 1,8м.  / Ширина 5м. / Снег 0.5м. / Трава 0.3м.; Процессорная обработка событий; Цифровой анализ сигнала; Многоуровневая регулировка чувствительности; Фильтры: RFI / EMI; Помехозащищенность; Класс защиты: IP65; Питание: DC 10.2-30.0V 30mA; Размер: 158×113×46мм; Температура: -40°C...+65°C;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</si>
  <si>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t>AMK100
(OCB-812-011)</t>
  </si>
  <si>
    <r>
      <rPr>
        <b/>
        <sz val="8"/>
        <rFont val="Arial Cyr"/>
        <charset val="204"/>
      </rPr>
      <t>Тип: Акустомагнитный</t>
    </r>
    <r>
      <rPr>
        <sz val="8"/>
        <rFont val="Arial Cyr"/>
        <charset val="204"/>
      </rPr>
      <t xml:space="preserve">; Частота: 58КГц.; Сканирование: двунаправленное; </t>
    </r>
    <r>
      <rPr>
        <b/>
        <sz val="8"/>
        <rFont val="Arial Cyr"/>
        <charset val="204"/>
      </rPr>
      <t>Дистанция сканирования: 0.6м.-1.2м. (в оба направления); Максимальная ширина прохода 2.0м.;</t>
    </r>
    <r>
      <rPr>
        <sz val="8"/>
        <rFont val="Arial Cyr"/>
        <charset val="204"/>
      </rPr>
      <t xml:space="preserve"> Синхронизация антенн; Помехоустойчивость; Питание: AC 220V; Температура: -15°C...+60°C; Размер антенны: 1390*350*140мм.; Вес антенны: 16кг.; </t>
    </r>
    <r>
      <rPr>
        <b/>
        <sz val="8"/>
        <rFont val="Arial Cyr"/>
        <charset val="204"/>
      </rPr>
      <t>Комплектация: 1х Блок управления / 2х Акустомагнитные антенны</t>
    </r>
  </si>
  <si>
    <r>
      <t>8 кан. сетевой видеорегистратор (NVR); разрешение: FullHD 1920x1080пикс. PAL;</t>
    </r>
    <r>
      <rPr>
        <sz val="8"/>
        <rFont val="Arial"/>
        <family val="2"/>
        <charset val="204"/>
      </rPr>
      <t xml:space="preserve"> формат видео: AVI; компрессия: H.264 / MPEG-4 / MJPEG; носители: 2×HDD SATA до 3Тб.; интерфейс: USB,RJ45, RS-485, RS-232; протоколы: Static IP, DHCP, DNS, HTTP, FTP, NTP, SMTP, UPnP; сеть: 10/100/1000Base-T, TCP/IP; Поддержка Real Time Clock (RTC); запись в ручную, по расписанию, по событию; управление PTZ камерами; видеонаблюдение на базе мобильных устройств: WinCE, Android, Symbian, iPhone, Blackberry; навигация мышкой; просмотр 4кан. одновременно; (HDD в комплект не входят)</t>
    </r>
  </si>
  <si>
    <t>ССTV кабель видеонаблюден.</t>
  </si>
  <si>
    <t>RJ45 +</t>
  </si>
  <si>
    <t>Автоматический с электроприводом съемник тайгеров</t>
  </si>
  <si>
    <r>
      <t>высокопрочная, полимерная высокомолекулярная пленка для бронирования стекла; класс прочности B2A; толщина: 0.200мм; цвет: прозрачный 99%; надежная защита от пневматических ружей, удара топором, охотничьих дробовых ружей и легкого боевого огнестельного оружия, пистолет ПСМ 5.45мм, пистолет TT 9мм, ружье 12-калибра 18.5мм, и т.д.  Предназначена для защиты внешнего остекления зданий, стеклянных дверей, стеклянных витражей. (цена указанна за 1м</t>
    </r>
    <r>
      <rPr>
        <b/>
        <vertAlign val="superscript"/>
        <sz val="8"/>
        <rFont val="Arial Cyr"/>
        <charset val="204"/>
      </rPr>
      <t>2</t>
    </r>
    <r>
      <rPr>
        <b/>
        <sz val="8"/>
        <rFont val="Arial Cyr"/>
        <charset val="204"/>
      </rPr>
      <t>)</t>
    </r>
  </si>
  <si>
    <r>
      <t>КОМПЛЕКТ ГОТОВЫЙ К РАБОТЕ НА 1,4КВт. (Небольшой офис / Торговая точка - для работы в дневное время суток)</t>
    </r>
    <r>
      <rPr>
        <sz val="8"/>
        <rFont val="Arial Cyr"/>
        <charset val="204"/>
      </rPr>
      <t xml:space="preserve">
Солнечные панели: 6×235W Sharp (США); Счетчик измерения активной энергии в 2-направлениях 1-фазный (Словения); Инвертер: 1×3000W (пиковая до 6000W) Чистый синус (Германия); Контроллер зарядки On-Grid. Расчетная мощность: при текущем потреблении электроэнергии до 400КВт/месяц. (для использования в дневное время суток - рабочий день, питание полностью от солнечных батарей при необходимости добирает недостаток из городской сети, и сбрасывает лишки назад - в итоге счет за электричество стремится к 0 тнг.) </t>
    </r>
    <r>
      <rPr>
        <b/>
        <sz val="8"/>
        <rFont val="Arial Cyr"/>
        <charset val="204"/>
      </rPr>
      <t>без монтажных работ</t>
    </r>
  </si>
  <si>
    <t>ИСПОЛНИТЕЛЬНЫЕ УСТРОЙСТВА / ОПОВЕЩАТЕЛИ ОПС</t>
  </si>
  <si>
    <t>ЗАМКИ / ЗАЩЕЛКИ</t>
  </si>
  <si>
    <t>HDD - ЖЕСТКИЕ ДИСКИ</t>
  </si>
  <si>
    <t>БРОНИРОВАННАЯ ПЛЕНКА</t>
  </si>
  <si>
    <t>ударопрочная бронированная пленка</t>
  </si>
  <si>
    <t>антивзломная бронированная пленка</t>
  </si>
  <si>
    <t>пулестойкая бронированная пленка</t>
  </si>
  <si>
    <t>IP камера</t>
  </si>
  <si>
    <t>BP511</t>
  </si>
  <si>
    <r>
      <t xml:space="preserve">1.3 Мегапиксельная цветная; разрешение: SXGA 1280x1024@30кадр.сек. / 0.1 Люкс; </t>
    </r>
    <r>
      <rPr>
        <sz val="8"/>
        <rFont val="Arial Cyr"/>
        <charset val="204"/>
      </rPr>
      <t>объектив f3.8mm / F1.5 регул. фокуса, угол обзора 62.7°;</t>
    </r>
    <r>
      <rPr>
        <b/>
        <sz val="8"/>
        <rFont val="Arial Cyr"/>
        <charset val="204"/>
      </rPr>
      <t xml:space="preserve"> компрессия: H.264/MPEG4/MJPEG; </t>
    </r>
    <r>
      <rPr>
        <sz val="8"/>
        <rFont val="Arial Cyr"/>
        <charset val="204"/>
      </rPr>
      <t>интерфейс: TCP/IP, 10/100 Based-T;</t>
    </r>
    <r>
      <rPr>
        <b/>
        <sz val="8"/>
        <rFont val="Arial Cyr"/>
        <charset val="204"/>
      </rPr>
      <t xml:space="preserve"> ИК подсветка до 10м.; встроенный микрофон + динамик; Smart Zoom - интеллектуальное цифровое приблежение/удаление; Motion Detection - функция контроля движения; поддержка протоколов ONVIF; питание по локальной сети 802.3af PoE; видео на мобильном iPad, iPhone, Android</t>
    </r>
    <r>
      <rPr>
        <sz val="8"/>
        <rFont val="Arial Cyr"/>
        <charset val="204"/>
      </rPr>
      <t>; ПО в комплекте; питание: DC 5V / 1.0A</t>
    </r>
  </si>
  <si>
    <r>
      <t xml:space="preserve">2.0 Мегапиксельная цветная; разрешение: FullHD 1920x1080@30кадр.сек. / 0.1 Люкс; </t>
    </r>
    <r>
      <rPr>
        <sz val="8"/>
        <rFont val="Arial Cyr"/>
        <charset val="204"/>
      </rPr>
      <t>объектив f3.8mm / F1.5 регул. фокуса, угол обзора 85.4°;</t>
    </r>
    <r>
      <rPr>
        <b/>
        <sz val="8"/>
        <rFont val="Arial Cyr"/>
        <charset val="204"/>
      </rPr>
      <t xml:space="preserve"> компрессия: H.264/MPEG4/MJPEG; </t>
    </r>
    <r>
      <rPr>
        <sz val="8"/>
        <rFont val="Arial Cyr"/>
        <charset val="204"/>
      </rPr>
      <t>интерфейс: TCP/IP, 10/100 Based-T;</t>
    </r>
    <r>
      <rPr>
        <b/>
        <sz val="8"/>
        <rFont val="Arial Cyr"/>
        <charset val="204"/>
      </rPr>
      <t xml:space="preserve"> ИК подсветка до 10м.; встроенный микрофон + динамик; Smart Zoom - интеллектуальное цифровое приблежение/удаление; Motion Detection - функция контроля движения; питание по локальной сети 802.3af PoE; видео на мобильном iPad, iPhone, Android</t>
    </r>
    <r>
      <rPr>
        <sz val="8"/>
        <rFont val="Arial Cyr"/>
        <charset val="204"/>
      </rPr>
      <t>; ПО в комплекте; питание: DC 5V / 1.0A</t>
    </r>
  </si>
  <si>
    <t xml:space="preserve">
AVN801</t>
  </si>
  <si>
    <t>Transcend SD / MicroSD class2~10 4Gb</t>
  </si>
  <si>
    <t>Transcend SD / MicroSD class2~10 16Gb</t>
  </si>
  <si>
    <t>ЦПУ: Intel Atom 2.13GHz Dual Core; ОЗУ: 2Гб DDR3 (Расширение до 4Гб); Скорость передачи данных: 211,88Мб/с (запись) / 352,39Мб/с (чтение); Носители: 8×HDD SATA(III) / SATA(II) до 32Тб (Расширение до 18×HDD 72Тб с помощью Synology DX513); Интерфейс: 4×LAN Gigabit / 4×USB2.0 / 2×USB3.0 / 2×eSATA; Поддержка Link Aggregation; High Availability и автоматическое восстановление после сбоя от SHA; Основа: Synology DiskStation Manager (DSM); Поддержка ОС: Win.XP / Win.7 / Win.8 / Win.Server / Linux / Unix; Размер: 157×340×233мм; Вес: 5.21кг; Питание: AC 220V 75.19W (HDD в комплект не входят)</t>
  </si>
  <si>
    <r>
      <t>Видео: 4кан. / Аудио: 2кан. / Датчик: 0кан.; Разрешение: FullD1 720×576@100fps; Компрессия: H.264</t>
    </r>
    <r>
      <rPr>
        <sz val="8"/>
        <rFont val="Arial"/>
        <family val="2"/>
        <charset val="204"/>
      </rPr>
      <t>; Носители: 1×HDD SATA 2Tb; 1×VGA FullHD 1920×1080; 2×USB; 1×RS485; Сеть: Ethernet 10/100M, TCP/IP, DDNS, E-Mail; Запись по движению; Видеонаблюдение на базе мобильных устройств; Управление PTZ камерами; Цифровое увеличение изображения X4 Zoom; Пульт ДУ; Навигация мышкой; Функциональные кнопки на лицевой панели; Просмотр 4кан. одновременно; Русское меню (HDD нет в комплекте)</t>
    </r>
  </si>
  <si>
    <t>Acer G205HVBb</t>
  </si>
  <si>
    <r>
      <t>20" LED;</t>
    </r>
    <r>
      <rPr>
        <sz val="8"/>
        <rFont val="Arial"/>
        <family val="2"/>
        <charset val="204"/>
      </rPr>
      <t xml:space="preserve"> черный глянцевый; разрешение: 1600x900 (16:9); яркость: 200 кд/м2; скорость: 5ms; угол обзора: 90°/65°; интерфейс: VGA, DVI</t>
    </r>
  </si>
  <si>
    <r>
      <t>балун активный</t>
    </r>
    <r>
      <rPr>
        <b/>
        <sz val="8"/>
        <rFont val="Arial Cyr"/>
        <charset val="204"/>
      </rPr>
      <t xml:space="preserve"> ПРИЕМНИК</t>
    </r>
    <r>
      <rPr>
        <sz val="8"/>
        <rFont val="Arial Cyr"/>
        <charset val="204"/>
      </rPr>
      <t>; 1 канальный; разъемы: BNC Coaxial - Витая пара Cat5E, передача сигнала:</t>
    </r>
    <r>
      <rPr>
        <b/>
        <sz val="8"/>
        <rFont val="Arial Cyr"/>
        <charset val="204"/>
      </rPr>
      <t xml:space="preserve"> в цвете 1200м. / ч/б 1800м.</t>
    </r>
    <r>
      <rPr>
        <sz val="8"/>
        <rFont val="Arial Cyr"/>
        <charset val="204"/>
      </rPr>
      <t xml:space="preserve">; видео стандарт: PAL, SECAM, NTSC; питание: DC 12V~40V, 100mW или </t>
    </r>
    <r>
      <rPr>
        <b/>
        <sz val="8"/>
        <rFont val="Arial Cyr"/>
        <charset val="204"/>
      </rPr>
      <t>AC 9V~24V</t>
    </r>
    <r>
      <rPr>
        <sz val="8"/>
        <rFont val="Arial Cyr"/>
        <charset val="204"/>
      </rPr>
      <t>, 50Hz; температура: –40°C...+70°C; размер: 122×86×30мм.</t>
    </r>
  </si>
  <si>
    <t>BD250</t>
  </si>
  <si>
    <r>
      <t>1.3 Мегапиксельная цветная; разрешение: SXGA 1280×1024@30кадр.сек. / 0.1 Люкс;</t>
    </r>
    <r>
      <rPr>
        <sz val="8"/>
        <color indexed="8"/>
        <rFont val="Arial Cyr"/>
        <charset val="204"/>
      </rPr>
      <t xml:space="preserve"> объектив f3.8mm / F1.5, угол обзора 62.7°;</t>
    </r>
    <r>
      <rPr>
        <b/>
        <sz val="8"/>
        <color indexed="8"/>
        <rFont val="Arial Cyr"/>
        <charset val="204"/>
      </rPr>
      <t xml:space="preserve"> компрессия: H.264/MPEG4/MJPEG; </t>
    </r>
    <r>
      <rPr>
        <sz val="8"/>
        <color indexed="8"/>
        <rFont val="Arial Cyr"/>
        <charset val="204"/>
      </rPr>
      <t>интерфейс: TCP/IP, LAN 10/100Base-T;</t>
    </r>
    <r>
      <rPr>
        <b/>
        <sz val="8"/>
        <color indexed="8"/>
        <rFont val="Arial Cyr"/>
        <charset val="204"/>
      </rPr>
      <t xml:space="preserve"> ИК подсветка 35 светодиодов до 20м.; Smart Zoom - интеллектуальное цифровое приблежение/удаление; Motion detection - функция контроля движения; поддержка протоколов ONVIF; питание по локальной сети 802.3af PoE; </t>
    </r>
    <r>
      <rPr>
        <sz val="8"/>
        <color indexed="8"/>
        <rFont val="Arial Cyr"/>
        <charset val="204"/>
      </rPr>
      <t>видео на мобильном iPad,  iPhone, Android; ПО в комплекте; питание: DC 12V / 1.0A</t>
    </r>
  </si>
  <si>
    <r>
      <t>автоматический ти</t>
    </r>
    <r>
      <rPr>
        <sz val="8"/>
        <rFont val="Arial"/>
        <family val="2"/>
        <charset val="204"/>
      </rPr>
      <t>п, фиксация в нижнем и верхнем положении,</t>
    </r>
    <r>
      <rPr>
        <b/>
        <sz val="8"/>
        <rFont val="Arial"/>
        <family val="2"/>
        <charset val="204"/>
      </rPr>
      <t xml:space="preserve"> питание от аккумуляторной батареи 12V (аккумулятор 7A)</t>
    </r>
    <r>
      <rPr>
        <sz val="8"/>
        <rFont val="Arial"/>
        <family val="2"/>
        <charset val="204"/>
      </rPr>
      <t>, 2 брелока управления, блокировка мех. Замком</t>
    </r>
  </si>
  <si>
    <t>Бесконтактная карта доступа</t>
  </si>
  <si>
    <t>Идентификационный ключ доступа Пользователя; тип: пассивный бесконтактный Proximity 125KHz; дистанция считывания: 100мм.; материал: пластик; цвет: серый / синий / желтый</t>
  </si>
  <si>
    <t>Идентификационная карта доступа Пользователя; тип: пассивная бесконтактная Proximity 125KHz; дистанция считывания: 100мм.; толщина карты 1,8мм.; материал: пластик</t>
  </si>
  <si>
    <t>МЕДИАКОНВЕРТОРЫ</t>
  </si>
  <si>
    <t>ОПТОВОЛОКНО</t>
  </si>
  <si>
    <t>Кабель Волоконно-Оптический</t>
  </si>
  <si>
    <r>
      <t xml:space="preserve">Сеть: GSM 900/1800МГц; камера: цветная 0,3MP. видео: 176×144@30кадр./сек. / фото: 640×480пикс.; компрессия: JPEG; объектив: 6,0mm. 68°; ИК подсветка 10м.; датчик движения 70°.; встроенный микрофон с возможностью прослушивания по телефону; протокол: </t>
    </r>
    <r>
      <rPr>
        <b/>
        <sz val="8"/>
        <rFont val="Arial"/>
        <family val="2"/>
        <charset val="204"/>
      </rPr>
      <t>CDMA - 3G видео на Мобильном телефоне в Реальном времени!</t>
    </r>
    <r>
      <rPr>
        <sz val="8"/>
        <rFont val="Arial"/>
        <family val="2"/>
        <charset val="204"/>
      </rPr>
      <t xml:space="preserve"> либо отправка фотографии MMS и E-mail при сработки датчика движения или по SMS-запросу; встроенная память; аккумулятор: Li-Ion 800mAh до 30 часов автоном. работы; 2х ПДУ в комплекте; температура: -20°...+60°; питание DC 5V 1A; размер: 124×86×42мм.; вес: 160г.</t>
    </r>
  </si>
  <si>
    <r>
      <t xml:space="preserve">Автономная панель с локальным оповещением с помощью сирены; </t>
    </r>
    <r>
      <rPr>
        <b/>
        <sz val="8"/>
        <rFont val="Arial Cyr"/>
        <charset val="204"/>
      </rPr>
      <t>1 провод. шлейф; Возможность интеграции с Беспроводными Датчиками Umbrella через Конвертор AS763</t>
    </r>
    <r>
      <rPr>
        <sz val="8"/>
        <rFont val="Arial Cyr"/>
        <charset val="204"/>
      </rPr>
      <t>; Номинальном сопротивлении шлейфа: 16-20V; Токовая нагрузка в шлейфе не более 1,5mA; Органы управления и уведомления: Touch Memory / LED индикация; Питание извещателей, не более 12V 150mA; Возможность подключения внеш. сирены; Резервный источник питания: Аккумуляторная батарея 12V 1,2A (опция); Питание: DC 12V 50mA; Температура: -30°C...+50°C; Размер: 185х150х70мм.</t>
    </r>
  </si>
  <si>
    <r>
      <t>KENWEI Prestige   9"-!!! LCD цветной; память 32 изображения; подключение: 2x домофон / 2x выз. панель / 1x доп. камера</t>
    </r>
    <r>
      <rPr>
        <sz val="8"/>
        <rFont val="Arial Cyr"/>
        <charset val="204"/>
      </rPr>
      <t>; удаленное управление эл. замком; русское меню (вызывная панель в комплект не входит)</t>
    </r>
  </si>
  <si>
    <t>DRC4CG</t>
  </si>
  <si>
    <t>MB700</t>
  </si>
  <si>
    <r>
      <t xml:space="preserve">Импульсный источник питания систем видеонаблюдения и охранно-пожарных сигнализаций   Вход: AC 180V~260V 47-53Hz; Выход: </t>
    </r>
    <r>
      <rPr>
        <b/>
        <sz val="8"/>
        <rFont val="Arial Cyr"/>
        <charset val="204"/>
      </rPr>
      <t>DC 12V 7.0A 100W; Зарядка: DC 13.5V 1.0A; Настройка вых. напряжения: 10%; Стабилизированное выходное напряжение; Защита: Короткое замыкание / Перенапряжение / Перегрузка / Электромагнитный фильтр / Полярность аккумулятора / Глубокой разрядка аккумулятора</t>
    </r>
    <r>
      <rPr>
        <sz val="8"/>
        <rFont val="Arial Cyr"/>
        <charset val="204"/>
      </rPr>
      <t>; Корпус: Метал; Класс защиты IP20; Внутреннего использования; Температура: -10°C...+60°C; Размер: 199×98×42мм</t>
    </r>
  </si>
  <si>
    <t>SL</t>
  </si>
  <si>
    <t>UB</t>
  </si>
  <si>
    <t>VC307</t>
  </si>
  <si>
    <t>сплав цинка и стали, встроенные батареи питания 4х AA, CPU контроллер (возможны варианты по цвету)</t>
  </si>
  <si>
    <t>HL330
(НА ЗАКАЗ)</t>
  </si>
  <si>
    <t>HL540
(НА ЗАКАЗ)</t>
  </si>
  <si>
    <t>HL750
(НА ЗАКАЗ)</t>
  </si>
  <si>
    <r>
      <t>KENWEI Desire   7" LCD цветной; память 64 изображения; подключение: 4x домофон / 2x выз. панель / 2x доп. камера; функция Интерком;</t>
    </r>
    <r>
      <rPr>
        <sz val="8"/>
        <rFont val="Arial Cyr"/>
        <charset val="204"/>
      </rPr>
      <t xml:space="preserve"> ц</t>
    </r>
    <r>
      <rPr>
        <b/>
        <sz val="8"/>
        <rFont val="Arial Cyr"/>
        <charset val="204"/>
      </rPr>
      <t>вет: Черный / Белый глянец с хромированным обрамлением</t>
    </r>
    <r>
      <rPr>
        <sz val="8"/>
        <rFont val="Arial Cyr"/>
        <charset val="204"/>
      </rPr>
      <t>; удаленное управление эл. замком; русское меню (без выз. панели)</t>
    </r>
  </si>
  <si>
    <r>
      <t>KENWEI Modern   7" LCD цветной; память 200 изображений + SD карта памяти; подключение: 2x домофон / 2x выз. панель / 1x доп. камера</t>
    </r>
    <r>
      <rPr>
        <sz val="8"/>
        <rFont val="Arial Cyr"/>
        <charset val="204"/>
      </rPr>
      <t>; функция Интерком; цвет: серебристый; удаленное управление эл. замком; русское меню (вызывная панель в комплект не входит)</t>
    </r>
  </si>
  <si>
    <t>AA12</t>
  </si>
  <si>
    <t>Разъем питания; +/- полярность; размер контакта 12mm.; терминал крепления провода под болт; материал: цинк с никелевым покрытием + пластик, негорючий полеуретановый изолятор</t>
  </si>
  <si>
    <t>Лицензия на модуль по Обнаружению лиц для 1 (одной) IP камеры. Профессиональное решение.</t>
  </si>
  <si>
    <t>Лицензия на модуль по Управлению 1 (одной) Поворотной PTZ IP камерой. Профессиональное решение.</t>
  </si>
  <si>
    <t>Лицензия на модуль по Трекингу для 1 (одной) IP камеры. Профессиональное решение.</t>
  </si>
  <si>
    <t>импульсный AC 220V 50Hz / DC 18V 250mAh; евро-вилка; для радиостанций Umbrella A100</t>
  </si>
  <si>
    <t>ДИЛЕР</t>
  </si>
  <si>
    <r>
      <t xml:space="preserve">Umbrella   </t>
    </r>
    <r>
      <rPr>
        <b/>
        <sz val="8"/>
        <rFont val="Arial Cyr"/>
        <charset val="204"/>
      </rPr>
      <t>Литий-Ионная; DC 7.4V 1300mA</t>
    </r>
    <r>
      <rPr>
        <sz val="8"/>
        <rFont val="Arial Cyr"/>
        <family val="2"/>
        <charset val="204"/>
      </rPr>
      <t>; для радиостанций Umbrella A100</t>
    </r>
  </si>
  <si>
    <t>КАБЕЛЬНАЯ ПРОДУКЦИЯ</t>
  </si>
  <si>
    <t xml:space="preserve"> PA018-250 </t>
  </si>
  <si>
    <t xml:space="preserve">
N217</t>
  </si>
  <si>
    <t>Влаго/Пыле-защищенный Многоканальный блок питания Систем Видеонаблюдения</t>
  </si>
  <si>
    <t xml:space="preserve">
PH12120</t>
  </si>
  <si>
    <r>
      <t xml:space="preserve">1.3 Мегапикс. цветная; Разрешение: SXGA 1280×960@30кадр.сек.; Мин. освещ. 0.01Люкс; Объектив: Zoom 480X 30X Оптический / 16X Цифровой, f=4.3~129.0mm.; </t>
    </r>
    <r>
      <rPr>
        <sz val="8"/>
        <rFont val="Arial Cyr"/>
        <charset val="204"/>
      </rPr>
      <t xml:space="preserve">Вращение: 360°Гор. / 90°Верт. (180°авто переворот) Макс.540°/сек.; 256 контрольных точек / 8 путей / 24 маски / 32 предустановки / 4 шаблона; Компрессия: H.264; Интерфейс: TCP/IP, LAN 10/100M; Скорость передачи данных: 2.2Мбит./сек.; </t>
    </r>
    <r>
      <rPr>
        <b/>
        <sz val="8"/>
        <rFont val="Arial Cyr"/>
        <charset val="204"/>
      </rPr>
      <t xml:space="preserve">Поддержка трех потоков; 1×Аудио вход / 1×Аудио выход; MicroSD до 32Gb; День/Ночь; Функция ICR; 3D-DNR; Анти-Туман / Анти-Дым; Подавление видео-шумов; WDR - широкий динамический диапазон; Компенсация засветки; Автослежение за движущимся объектом; Запись по событию или движению в кадре; Мульти-протокольная поддержка; Поддержка ONVIF; Профессиональное ПО на 64 камеры в комплекте; Интеграция с CMS ПО: Macroscop/DSSL-Trassir/ITV-Intellect; Кронштейн и БлокПитания в комплекте; Класс защиты от непогоды IP66; Питание: </t>
    </r>
    <r>
      <rPr>
        <sz val="8"/>
        <rFont val="Arial Cyr"/>
        <charset val="204"/>
      </rPr>
      <t>AC24V 1.8A;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6.5г.; Температура: -40°C...+60°C; Размер: Ø220×326мм.</t>
    </r>
  </si>
  <si>
    <r>
      <t xml:space="preserve">2.1 Мегапикс. цветная; Разрешение: FullHD 1920×1080@30кадр.сек.; Мин. освещ. 0.01Люкс; Объектив: Zoom 320X 20X Оптический / 16X Цифровой, f=4.7~94.0mm.; </t>
    </r>
    <r>
      <rPr>
        <sz val="8"/>
        <rFont val="Arial Cyr"/>
        <charset val="204"/>
      </rPr>
      <t xml:space="preserve">Вращение: 360°Гор. / 90°Верт. (180°авто переворот) Макс.300°/сек.; 256 контрольных точек / 8 путей / 2 маски / 32 предустановки; Компрессия: H.264; Интерфейс: TCP/IP, LAN 10/100M; Скорость передачи данных: 4.0Мбит./сек.; </t>
    </r>
    <r>
      <rPr>
        <b/>
        <sz val="8"/>
        <rFont val="Arial Cyr"/>
        <charset val="204"/>
      </rPr>
      <t xml:space="preserve">Поддержка двух потоков; 1×Аудио вход / 1×Аудио выход; MicroSD до 32Gb; День/Ночь; Функция ICR; 3D-DNR; Подавление видео-шумов; WDR - широкий динамический диапазон; Компенсация засветки; Запись по событию или движению в кадре; Мульти-протокольная поддержка; Поддержка ONVIF; Профессиональное ПО на 64 камеры в комплекте; Интеграция с CMS ПО: Macroscop/DSSL-Trassir/ITV-Intellect; Кронштейн и БлокПитания в комплекте; Класс защиты от непогоды IP66; Питание: </t>
    </r>
    <r>
      <rPr>
        <sz val="8"/>
        <rFont val="Arial Cyr"/>
        <charset val="204"/>
      </rPr>
      <t>AC24V 1.0A;</t>
    </r>
    <r>
      <rPr>
        <b/>
        <sz val="8"/>
        <rFont val="Arial Cyr"/>
        <charset val="204"/>
      </rPr>
      <t xml:space="preserve"> </t>
    </r>
    <r>
      <rPr>
        <sz val="8"/>
        <rFont val="Arial Cyr"/>
        <charset val="204"/>
      </rPr>
      <t>Вес: 6.5г.; Температура: -40°C...+60°C; Размер: Ø220×305мм.</t>
    </r>
  </si>
  <si>
    <t>• Значительное увеличение качества изображения
• WD1 960H на 34% лучше чем D1 и на 400% лучше чем CIF
• Улучшенная цветопередача
• Применима с аналоговыми камерами от 700-1000 ТВЛ
• Совместимость с камерами меньшего разрешения 480-600ТВЛ 
• Минимальные затраты на модернизацию</t>
  </si>
  <si>
    <t>HDMI Матричный Коммутатор</t>
  </si>
  <si>
    <r>
      <t>COMMAX</t>
    </r>
    <r>
      <rPr>
        <sz val="8"/>
        <rFont val="Arial Cyr"/>
        <charset val="204"/>
      </rPr>
      <t xml:space="preserve">   аудио/видео; черно-белая камера; микрофон/громкоговоритель; автоматическая Белая подсветка; метал, антивандальная; питание от домофона</t>
    </r>
  </si>
  <si>
    <r>
      <t xml:space="preserve">  вход: 1x VGA;</t>
    </r>
    <r>
      <rPr>
        <b/>
        <sz val="8"/>
        <rFont val="Arial Cyr"/>
        <charset val="204"/>
      </rPr>
      <t xml:space="preserve"> выход: 4x VGA;</t>
    </r>
    <r>
      <rPr>
        <sz val="8"/>
        <rFont val="Arial Cyr"/>
        <family val="2"/>
        <charset val="204"/>
      </rPr>
      <t xml:space="preserve"> частота: 250MHz</t>
    </r>
  </si>
  <si>
    <r>
      <t xml:space="preserve">   вход: 1x VGA;</t>
    </r>
    <r>
      <rPr>
        <b/>
        <sz val="8"/>
        <rFont val="Arial Cyr"/>
        <charset val="204"/>
      </rPr>
      <t xml:space="preserve"> выход: 2x VGA</t>
    </r>
    <r>
      <rPr>
        <sz val="8"/>
        <rFont val="Arial Cyr"/>
        <family val="2"/>
        <charset val="204"/>
      </rPr>
      <t>; цвет: черный</t>
    </r>
  </si>
  <si>
    <t>4Gb</t>
  </si>
  <si>
    <t>16Gb</t>
  </si>
  <si>
    <t>PB200</t>
  </si>
  <si>
    <t>BP201</t>
  </si>
  <si>
    <t>ЦПУ: Intel Atom 2.13GHz Dual Core; ОЗУ: 2Гб DDR3 (Расширение до 4Гб); Скорость передачи данных: 202,34Мб/с (запись) / 350,94Мб/с (чтение); Носители: 5×HDD SATA(III) / SATA(II) до 20Тб (Расширение до 15×HDD 60Тб с помощью Synology DX513); Интерфейс: 4×LAN Gigabit / 4×USB2.0 / 2×USB3.0 / 2×eSATA; Поддержка Link Aggregation; High Availability и автоматическое восстановление после сбоя от SHA; Основа: Synology DiskStation Manager (DSM); Поддержка ОС: Win.XP / Win.7 / Win.8 / Win.Server / Linux / Unix; Размер: 157×248×233мм; Вес: 4.25кг; Питание: AC 220V 51W (HDD в комплект не входят)</t>
  </si>
  <si>
    <t>V128</t>
  </si>
  <si>
    <t>V137</t>
  </si>
  <si>
    <t>V138</t>
  </si>
  <si>
    <t>V537</t>
  </si>
  <si>
    <t>V538</t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</si>
  <si>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Трасс и Автомагистралей</t>
    </r>
    <r>
      <rPr>
        <sz val="8"/>
        <rFont val="Arial Cyr"/>
        <charset val="204"/>
      </rPr>
      <t>. Обработка видеопотока со скоростью 25 к/сек. для 8 (восьми) IP камер. Скорость движения автомобиля - до 150 км/ч. Профессиональное решение.</t>
    </r>
  </si>
  <si>
    <r>
      <t xml:space="preserve">Лицензия на модуль по РАСПОЗНОВАНИЮ АВТОМОДИЛЬНЫХ НОМЕРОВ - </t>
    </r>
    <r>
      <rPr>
        <b/>
        <sz val="8"/>
        <rFont val="Arial Cyr"/>
        <charset val="204"/>
      </rPr>
      <t>Версия для Парковок и Автостоянок</t>
    </r>
    <r>
      <rPr>
        <sz val="8"/>
        <rFont val="Arial Cyr"/>
        <charset val="204"/>
      </rPr>
      <t>. Обработка видеопотока со скоростью 6 к/сек. для 1 (одной) IP камеры. Скорость движения автомобиля - до 20 км/ч. Профессиональное решение.</t>
    </r>
  </si>
  <si>
    <t>Детекция: Тройная ИК технология; Эффективная дистанция: до 12м; Угол: 110°; Высота: 1.8-2.4м; Иммунитет: до 25кг / потоки воздуха / насекомые / частицы пыли; 2-процессора обработки данных; 2х Линзы для работы в двух направленниях (вперед / под себя); Антибликовая технология; Тампер; Канал передачи данных: Беспроводной, частота 433MHz; Питание: Автономная батарея большой емкости DC 4.5V 9mA (режим ожидания) 20mA (режим передачи); Температура: -10...+50°C</t>
  </si>
  <si>
    <r>
      <t xml:space="preserve">
AVM459</t>
    </r>
    <r>
      <rPr>
        <sz val="10"/>
        <rFont val="Arial Cyr"/>
        <charset val="204"/>
      </rPr>
      <t xml:space="preserve">
</t>
    </r>
    <r>
      <rPr>
        <b/>
        <sz val="10"/>
        <rFont val="Arial Cyr"/>
        <charset val="204"/>
      </rPr>
      <t>ONVIF</t>
    </r>
  </si>
  <si>
    <t>HS005 / HS015</t>
  </si>
  <si>
    <r>
      <t xml:space="preserve">фикс. диафрагма / фикс. фокусное расстояние   </t>
    </r>
    <r>
      <rPr>
        <b/>
        <sz val="8"/>
        <rFont val="Arial"/>
        <family val="2"/>
        <charset val="204"/>
      </rPr>
      <t>6,0mm</t>
    </r>
    <r>
      <rPr>
        <sz val="8"/>
        <rFont val="Arial"/>
        <family val="2"/>
        <charset val="204"/>
      </rPr>
      <t xml:space="preserve"> F1,6 1/3"   угол обзора 57.6°; </t>
    </r>
    <r>
      <rPr>
        <b/>
        <sz val="8"/>
        <rFont val="Arial"/>
        <family val="2"/>
        <charset val="204"/>
      </rPr>
      <t xml:space="preserve">разрешение: 3MP; ИК Фильтр; </t>
    </r>
    <r>
      <rPr>
        <sz val="8"/>
        <rFont val="Arial"/>
        <family val="2"/>
        <charset val="204"/>
      </rPr>
      <t>крепление CS</t>
    </r>
  </si>
  <si>
    <t>LD0409</t>
  </si>
  <si>
    <t>LD0660</t>
  </si>
  <si>
    <r>
      <t xml:space="preserve">фикс. диафрагма / фикс. фокусное расстояние  </t>
    </r>
    <r>
      <rPr>
        <b/>
        <sz val="8"/>
        <rFont val="Arial"/>
        <family val="2"/>
        <charset val="204"/>
      </rPr>
      <t xml:space="preserve"> 2,1mm</t>
    </r>
    <r>
      <rPr>
        <sz val="8"/>
        <rFont val="Arial"/>
        <family val="2"/>
        <charset val="204"/>
      </rPr>
      <t xml:space="preserve"> F2,0 1/3" угол обзора 120.8°; </t>
    </r>
    <r>
      <rPr>
        <b/>
        <sz val="8"/>
        <rFont val="Arial"/>
        <family val="2"/>
        <charset val="204"/>
      </rPr>
      <t>разрешение: 1MP</t>
    </r>
    <r>
      <rPr>
        <sz val="8"/>
        <rFont val="Arial"/>
        <family val="2"/>
        <charset val="204"/>
      </rPr>
      <t>; крепление M12</t>
    </r>
  </si>
  <si>
    <r>
      <t xml:space="preserve">фикс. диафрагма / фикс. фокусное расстояние  </t>
    </r>
    <r>
      <rPr>
        <b/>
        <sz val="8"/>
        <rFont val="Arial"/>
        <family val="2"/>
        <charset val="204"/>
      </rPr>
      <t xml:space="preserve"> 2,5mm</t>
    </r>
    <r>
      <rPr>
        <sz val="8"/>
        <rFont val="Arial"/>
        <family val="2"/>
        <charset val="204"/>
      </rPr>
      <t xml:space="preserve"> F2,0 1/3" угол обзора 111.8°; </t>
    </r>
    <r>
      <rPr>
        <b/>
        <sz val="8"/>
        <rFont val="Arial"/>
        <family val="2"/>
        <charset val="204"/>
      </rPr>
      <t>разрешение: 1MP</t>
    </r>
    <r>
      <rPr>
        <sz val="8"/>
        <rFont val="Arial"/>
        <family val="2"/>
        <charset val="204"/>
      </rPr>
      <t>; крепление M12</t>
    </r>
  </si>
  <si>
    <t>Эффективная дистанция освещения: до 20 метров; Угол освещения: 90°; Питание: DC12V 1A</t>
  </si>
  <si>
    <t>Эффективная дистанция освещения: до 30 метров; Угол освещения: 60°; Питание: DC12V 1A</t>
  </si>
  <si>
    <t>Эффективная дистанция освещения: до 30 метров; Угол освещения: 90°; Питание: DC12V 1A</t>
  </si>
  <si>
    <t>Эффективная дистанция освещения: до 25 метров; Угол освещения: 90°; Питание: DC12V 1A</t>
  </si>
  <si>
    <t>Эффективная дистанция освещения: до 40 метров; Угол освещения: 60°; Питание: DC12V 1A</t>
  </si>
  <si>
    <t>Эффективная дистанция освещения: до 50 метров; Угол освещения: 45°; Питание: DC12V 1A</t>
  </si>
  <si>
    <r>
      <t xml:space="preserve">Для ИК Прожекторов с подвижным креплением; Наружнего применения; </t>
    </r>
    <r>
      <rPr>
        <b/>
        <sz val="8"/>
        <rFont val="Arial Cyr"/>
        <charset val="204"/>
      </rPr>
      <t>Крепление на 3 Прожектора FL500</t>
    </r>
    <r>
      <rPr>
        <sz val="8"/>
        <rFont val="Arial Cyr"/>
        <family val="2"/>
        <charset val="204"/>
      </rPr>
      <t>; Материал: алюминий/сталь; Размер:</t>
    </r>
    <r>
      <rPr>
        <sz val="8"/>
        <rFont val="Arial Cyr"/>
        <charset val="204"/>
      </rPr>
      <t xml:space="preserve"> 160mm.; </t>
    </r>
    <r>
      <rPr>
        <sz val="8"/>
        <rFont val="Arial Cyr"/>
        <family val="2"/>
        <charset val="204"/>
      </rPr>
      <t xml:space="preserve">Цвет: </t>
    </r>
    <r>
      <rPr>
        <b/>
        <sz val="8"/>
        <rFont val="Arial Cyr"/>
        <charset val="204"/>
      </rPr>
      <t>Черный</t>
    </r>
  </si>
  <si>
    <r>
      <t xml:space="preserve">Для ИК Прожекторов с подвижным креплением; Наружнего применения; </t>
    </r>
    <r>
      <rPr>
        <b/>
        <sz val="8"/>
        <rFont val="Arial Cyr"/>
        <charset val="204"/>
      </rPr>
      <t>Крепление на 2 Прожектора FL500</t>
    </r>
    <r>
      <rPr>
        <sz val="8"/>
        <rFont val="Arial Cyr"/>
        <family val="2"/>
        <charset val="204"/>
      </rPr>
      <t>; Материал: алюминий/сталь; Размер</t>
    </r>
    <r>
      <rPr>
        <sz val="8"/>
        <rFont val="Arial Cyr"/>
        <charset val="204"/>
      </rPr>
      <t xml:space="preserve">: 160mm.; </t>
    </r>
    <r>
      <rPr>
        <sz val="8"/>
        <rFont val="Arial Cyr"/>
        <family val="2"/>
        <charset val="204"/>
      </rPr>
      <t xml:space="preserve">Цвет: </t>
    </r>
    <r>
      <rPr>
        <b/>
        <sz val="8"/>
        <rFont val="Arial Cyr"/>
        <charset val="204"/>
      </rPr>
      <t>Черный</t>
    </r>
  </si>
  <si>
    <r>
      <t xml:space="preserve">
</t>
    </r>
    <r>
      <rPr>
        <b/>
        <sz val="12"/>
        <rFont val="Arial Cyr"/>
        <charset val="204"/>
      </rPr>
      <t>PB12100</t>
    </r>
  </si>
  <si>
    <r>
      <t xml:space="preserve">
</t>
    </r>
    <r>
      <rPr>
        <b/>
        <sz val="12"/>
        <rFont val="Arial Cyr"/>
        <charset val="204"/>
      </rPr>
      <t>PB12150</t>
    </r>
  </si>
  <si>
    <r>
      <t>12V 1.7A 20W</t>
    </r>
    <r>
      <rPr>
        <sz val="8"/>
        <rFont val="Arial Cyr"/>
        <charset val="204"/>
      </rPr>
      <t xml:space="preserve">   Импульсный источник питания; Входное напряжение:</t>
    </r>
    <r>
      <rPr>
        <b/>
        <sz val="8"/>
        <rFont val="Arial Cyr"/>
        <charset val="204"/>
      </rPr>
      <t xml:space="preserve"> AC 90-264V 47~63Гц</t>
    </r>
    <r>
      <rPr>
        <sz val="8"/>
        <rFont val="Arial Cyr"/>
        <charset val="204"/>
      </rPr>
      <t xml:space="preserve">; </t>
    </r>
    <r>
      <rPr>
        <b/>
        <sz val="8"/>
        <rFont val="Arial Cyr"/>
        <charset val="204"/>
      </rPr>
      <t>Защита: Короткое замыкание / Перегрузка</t>
    </r>
    <r>
      <rPr>
        <sz val="8"/>
        <rFont val="Arial Cyr"/>
        <charset val="204"/>
      </rPr>
      <t xml:space="preserve">; Провод 20cм.; Корпус: ударопрочный ABS пластик; </t>
    </r>
    <r>
      <rPr>
        <b/>
        <sz val="8"/>
        <rFont val="Arial Cyr"/>
        <charset val="204"/>
      </rPr>
      <t>Класс защиты IP67</t>
    </r>
    <r>
      <rPr>
        <sz val="8"/>
        <rFont val="Arial Cyr"/>
        <charset val="204"/>
      </rPr>
      <t>; Внутреннего/Наружного использования; Температура: -30°C...+60°C; Размер: 140×32×25мм</t>
    </r>
  </si>
  <si>
    <r>
      <t xml:space="preserve">Предотвращает искажения видеосигнала, вызванные наводками посторонних источников сигнала и паразитных помех от эл. питания; 1 канальный; разъемы: BNC Coaxial / Витая пара Cat5E/6E под болт; передача сигнала: в цвете 320м.; </t>
    </r>
    <r>
      <rPr>
        <b/>
        <sz val="8"/>
        <rFont val="Arial Cyr"/>
        <charset val="204"/>
      </rPr>
      <t>Встроенный TVS фильтр (подавление переходных скачков напряжения) для защиты от перенапряжений и перекрестных сетей; Предотвращает искажения видеосигнала; Фильтр перекрестных помех и помехоустойчивость; Предотвращает влияние силовых кабелей; Встроенная защита от наводок;</t>
    </r>
    <r>
      <rPr>
        <sz val="8"/>
        <rFont val="Arial Cyr"/>
        <charset val="204"/>
      </rPr>
      <t xml:space="preserve"> видео стандарт: PAL, SECAM, NTSC; температура: –30°C...+70°C; размер: 50×25×24мм.</t>
    </r>
  </si>
  <si>
    <t>BT101</t>
  </si>
  <si>
    <t>BR101</t>
  </si>
  <si>
    <r>
      <t>балун активный</t>
    </r>
    <r>
      <rPr>
        <b/>
        <sz val="8"/>
        <rFont val="Arial Cyr"/>
        <charset val="204"/>
      </rPr>
      <t xml:space="preserve"> ПЕРЕДАТЧИК</t>
    </r>
    <r>
      <rPr>
        <sz val="8"/>
        <rFont val="Arial Cyr"/>
        <charset val="204"/>
      </rPr>
      <t>; 1 канальный; разъемы: BNC Coaxial / Витая пара Cat5E/6E под терминальный разъем, передача сигнала:</t>
    </r>
    <r>
      <rPr>
        <b/>
        <sz val="8"/>
        <rFont val="Arial Cyr"/>
        <charset val="204"/>
      </rPr>
      <t xml:space="preserve"> в цвете 2000м. / ч/б 2400м.</t>
    </r>
    <r>
      <rPr>
        <sz val="8"/>
        <rFont val="Arial Cyr"/>
        <charset val="204"/>
      </rPr>
      <t>; видео стандарт: PAL, SECAM, NTSC;</t>
    </r>
    <r>
      <rPr>
        <b/>
        <sz val="8"/>
        <rFont val="Arial Cyr"/>
        <charset val="204"/>
      </rPr>
      <t xml:space="preserve"> Защита от наводок; 3 уровневый контроллер мощности передачи сигнала;</t>
    </r>
    <r>
      <rPr>
        <sz val="8"/>
        <rFont val="Arial Cyr"/>
        <charset val="204"/>
      </rPr>
      <t xml:space="preserve"> Корпус для установки в стойку на DIN рейку; питание: DC 12V 40mW; температура: –30°C...+60°C; размер: 75×34×25мм.</t>
    </r>
  </si>
  <si>
    <r>
      <t>балун активный</t>
    </r>
    <r>
      <rPr>
        <b/>
        <sz val="8"/>
        <rFont val="Arial Cyr"/>
        <charset val="204"/>
      </rPr>
      <t xml:space="preserve"> ПРИЕМНИК</t>
    </r>
    <r>
      <rPr>
        <sz val="8"/>
        <rFont val="Arial Cyr"/>
        <charset val="204"/>
      </rPr>
      <t>; 1 канальный; разъемы: BNC Coaxial / Витая пара Cat5E/6E под терминальный разъем, передача сигнала:</t>
    </r>
    <r>
      <rPr>
        <b/>
        <sz val="8"/>
        <rFont val="Arial Cyr"/>
        <charset val="204"/>
      </rPr>
      <t xml:space="preserve"> в цвете 2000м. / ч/б 2400м.</t>
    </r>
    <r>
      <rPr>
        <sz val="8"/>
        <rFont val="Arial Cyr"/>
        <charset val="204"/>
      </rPr>
      <t>; видео стандарт: PAL, SECAM, NTSC;</t>
    </r>
    <r>
      <rPr>
        <b/>
        <sz val="8"/>
        <rFont val="Arial Cyr"/>
        <charset val="204"/>
      </rPr>
      <t xml:space="preserve"> Защита от наводок; 3 уровневый контроллер мощности передачи сигнала;</t>
    </r>
    <r>
      <rPr>
        <sz val="8"/>
        <rFont val="Arial Cyr"/>
        <charset val="204"/>
      </rPr>
      <t xml:space="preserve"> Корпус для установки в стойку на DIN рейку; питание: DC 12V 40mW; температура: –30°C...+60°C; размер: 75×34×25мм.</t>
    </r>
  </si>
  <si>
    <t>PoE Адаптер (Инжектор)</t>
  </si>
  <si>
    <t>PS201</t>
  </si>
  <si>
    <t>PS204</t>
  </si>
  <si>
    <t>PS208</t>
  </si>
  <si>
    <t>PS212</t>
  </si>
  <si>
    <t>PS216</t>
  </si>
  <si>
    <t>PoE Коммутатор</t>
  </si>
  <si>
    <t>8 Портов 10/100/1000Mbps; Gigabit Ethernet High Power 802.3af и 802.3at PoE гигабитный коммутатор; Каждый порт является гигабитным и имеет высокую мощность питания устройств PoE IEEE 802.3at суммарно до 130Вт по кабелю категории 5E / 6E на расстоянии до 100м; Plug &amp; Play PoE функции</t>
  </si>
  <si>
    <t>V115</t>
  </si>
  <si>
    <t>RF Reader
(НА ЗАКАЗ)</t>
  </si>
  <si>
    <t>LD100</t>
  </si>
  <si>
    <t xml:space="preserve">
S665</t>
  </si>
  <si>
    <t xml:space="preserve">
S625</t>
  </si>
  <si>
    <t>LR100</t>
  </si>
  <si>
    <r>
      <t>0.5 Мегапиксельная цветная; разрешение: D1 752×582@25кадр./сек. / 0.25 Люкс; объектив: f3.6mm/F2.0 регул. фокуса, угол обзора 90°; компрессия: H.264/MPEG4/MJPEG; интерфейс: TCP/IP, 10/100 Based-T;</t>
    </r>
    <r>
      <rPr>
        <b/>
        <sz val="8"/>
        <rFont val="Arial Cyr"/>
        <charset val="204"/>
      </rPr>
      <t xml:space="preserve"> Motion detection - функция контроля движения + Датчик движения; Push Video - интеллектуальная запись; видео на мобильном iPad, iPhone, Android</t>
    </r>
    <r>
      <rPr>
        <sz val="8"/>
        <rFont val="Arial Cyr"/>
        <charset val="204"/>
      </rPr>
      <t>; ПО в комплекте; питание: DC 5V / 0.5A; размер: 95x59x41мм.</t>
    </r>
  </si>
  <si>
    <r>
      <t xml:space="preserve">
</t>
    </r>
    <r>
      <rPr>
        <b/>
        <sz val="12"/>
        <rFont val="Arial"/>
        <family val="2"/>
        <charset val="204"/>
      </rPr>
      <t>VC507</t>
    </r>
  </si>
  <si>
    <t xml:space="preserve">
S525</t>
  </si>
  <si>
    <t xml:space="preserve">
S565</t>
  </si>
  <si>
    <r>
      <rPr>
        <b/>
        <sz val="8"/>
        <rFont val="Arial Cyr"/>
        <charset val="204"/>
      </rPr>
      <t>Тип: Акустомагнитный</t>
    </r>
    <r>
      <rPr>
        <sz val="8"/>
        <rFont val="Arial Cyr"/>
        <charset val="204"/>
      </rPr>
      <t xml:space="preserve">; Частота: 58КГц.; Сканирование: Двунаправленное; </t>
    </r>
    <r>
      <rPr>
        <b/>
        <sz val="8"/>
        <rFont val="Arial Cyr"/>
        <charset val="204"/>
      </rPr>
      <t>Дистанция сканирования: 0.8м.-1.4м. (в оба направления); Максимальная ширина прохода 2.4м.</t>
    </r>
    <r>
      <rPr>
        <sz val="8"/>
        <rFont val="Arial Cyr"/>
        <charset val="204"/>
      </rPr>
      <t xml:space="preserve">; Синхронизация антенн; Помехоустойчивость; Встроенная защита от внешних воздействий; Питание: AC 24V; Температура: -15°C...+60°C; Размер антенны: 1600*600*200мм.; Вес антенны: 20кг.; </t>
    </r>
    <r>
      <rPr>
        <b/>
        <sz val="8"/>
        <rFont val="Arial Cyr"/>
        <charset val="204"/>
      </rPr>
      <t>Комплектация: 1х Блок управления / 2х Акустомагнитные антенны (возможность расширения)</t>
    </r>
  </si>
  <si>
    <r>
      <rPr>
        <b/>
        <sz val="8"/>
        <rFont val="Arial Cyr"/>
        <charset val="204"/>
      </rPr>
      <t>Тип: Акустомагнитный</t>
    </r>
    <r>
      <rPr>
        <sz val="8"/>
        <rFont val="Arial Cyr"/>
        <charset val="204"/>
      </rPr>
      <t xml:space="preserve">; Частота: 58КГц.; Сканирование: Двунаправленное; </t>
    </r>
    <r>
      <rPr>
        <b/>
        <sz val="8"/>
        <rFont val="Arial Cyr"/>
        <charset val="204"/>
      </rPr>
      <t>Дистанция сканирования: 0.8м.-1.4м. (в оба направления); Максимальная ширина прохода 2.4м.</t>
    </r>
    <r>
      <rPr>
        <sz val="8"/>
        <rFont val="Arial Cyr"/>
        <charset val="204"/>
      </rPr>
      <t xml:space="preserve">; Синхронизация антенн; Помехоустойчивость; Встроенная защита от внешних воздействий; Питание: AC 24V; Температура: -15°C...+60°C; Размер антенны: 1600*600*200мм.; Вес антенны: 20кг.; </t>
    </r>
    <r>
      <rPr>
        <b/>
        <sz val="8"/>
        <rFont val="Arial Cyr"/>
        <charset val="204"/>
      </rPr>
      <t>Комплектация: 1х Встроенный Блок управления / 2х Акустомагнитные антенны (возможность расширения)</t>
    </r>
  </si>
  <si>
    <r>
      <t xml:space="preserve">Тип: Радиочастотная; Частота сканирования: 8.2Мгц.; </t>
    </r>
    <r>
      <rPr>
        <b/>
        <sz val="8"/>
        <rFont val="Arial Cyr"/>
        <charset val="204"/>
      </rPr>
      <t>Дистанция сканирования: 1.1-1.8м. активный</t>
    </r>
    <r>
      <rPr>
        <sz val="8"/>
        <rFont val="Arial Cyr"/>
        <charset val="204"/>
      </rPr>
      <t>; Питание: 220V 0.5A; Материал: Алюминий / Пластик; Размер: 1680*350*98мм.; Вес: 20кг. Комплектация: 2х Радиочастотные антенны (возможность расширения) / 1х Блок питания</t>
    </r>
  </si>
  <si>
    <r>
      <t xml:space="preserve">2 Луча; Эффективная дистация: 40 метров (улица) / 120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Питание: DC 13.8-24.0V 100mA;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</si>
  <si>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r>
      <t xml:space="preserve">2 Луча; Эффективная дистация: 80 метров (улица) / 240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Питание: DC 13.8-24.0V 100mA;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</si>
  <si>
    <r>
      <t xml:space="preserve">2 Луча; Эффективная дистация: 100 метров (улица) / 300 метров (в помещении); </t>
    </r>
    <r>
      <rPr>
        <sz val="8"/>
        <rFont val="Arial Cyr"/>
        <family val="2"/>
        <charset val="204"/>
      </rPr>
      <t xml:space="preserve">Тип подключения: Проводной НЗ/НО; Время отклика: 50-240мсек. (регулируемое); Питание: DC 13.8-24.0V 100mA; Температура: -25°C...+55°C; Уличного исполнения; </t>
    </r>
    <r>
      <rPr>
        <b/>
        <sz val="8"/>
        <rFont val="Arial Cyr"/>
        <charset val="204"/>
      </rPr>
      <t>Применяется для периметральной охраны</t>
    </r>
  </si>
</sst>
</file>

<file path=xl/styles.xml><?xml version="1.0" encoding="utf-8"?>
<styleSheet xmlns="http://schemas.openxmlformats.org/spreadsheetml/2006/main">
  <numFmts count="2">
    <numFmt numFmtId="164" formatCode="[$-419]mmmm\ yyyy;@"/>
    <numFmt numFmtId="165" formatCode="#,##0.0"/>
  </numFmts>
  <fonts count="96">
    <font>
      <sz val="10"/>
      <name val="Arial Cyr"/>
      <charset val="204"/>
    </font>
    <font>
      <sz val="10"/>
      <name val="Arial Cyr"/>
      <charset val="204"/>
    </font>
    <font>
      <sz val="8"/>
      <name val="Arial Cyr"/>
      <charset val="204"/>
    </font>
    <font>
      <u/>
      <sz val="10"/>
      <color indexed="12"/>
      <name val="Arial Cyr"/>
      <family val="2"/>
      <charset val="204"/>
    </font>
    <font>
      <sz val="10"/>
      <name val="Arial Cyr"/>
      <family val="2"/>
      <charset val="204"/>
    </font>
    <font>
      <b/>
      <i/>
      <sz val="12"/>
      <name val="Arial Cyr"/>
      <family val="2"/>
      <charset val="204"/>
    </font>
    <font>
      <sz val="8"/>
      <name val="Arial Cyr"/>
      <family val="2"/>
      <charset val="204"/>
    </font>
    <font>
      <b/>
      <i/>
      <sz val="10"/>
      <name val="Arial Cyr"/>
      <family val="2"/>
      <charset val="204"/>
    </font>
    <font>
      <b/>
      <sz val="8"/>
      <name val="Arial Cyr"/>
      <family val="2"/>
      <charset val="204"/>
    </font>
    <font>
      <sz val="8"/>
      <color indexed="9"/>
      <name val="Arial Cyr"/>
      <charset val="204"/>
    </font>
    <font>
      <b/>
      <sz val="8"/>
      <name val="Arial Cyr"/>
      <charset val="204"/>
    </font>
    <font>
      <b/>
      <sz val="10"/>
      <color indexed="10"/>
      <name val="Arial Cyr"/>
      <charset val="204"/>
    </font>
    <font>
      <b/>
      <sz val="8"/>
      <color indexed="9"/>
      <name val="Arial Cyr"/>
      <charset val="204"/>
    </font>
    <font>
      <i/>
      <sz val="10"/>
      <name val="Arial Cyr"/>
      <charset val="204"/>
    </font>
    <font>
      <b/>
      <sz val="10"/>
      <name val="Arial Cyr"/>
      <charset val="204"/>
    </font>
    <font>
      <b/>
      <i/>
      <sz val="10"/>
      <name val="Arial Cyr"/>
      <charset val="204"/>
    </font>
    <font>
      <sz val="10"/>
      <name val="Helv"/>
    </font>
    <font>
      <b/>
      <i/>
      <sz val="9"/>
      <color indexed="9"/>
      <name val="Arial Cyr"/>
      <charset val="204"/>
    </font>
    <font>
      <sz val="9"/>
      <color indexed="9"/>
      <name val="Arial Cyr"/>
      <charset val="204"/>
    </font>
    <font>
      <b/>
      <sz val="10"/>
      <color indexed="9"/>
      <name val="Arial Cyr"/>
      <charset val="204"/>
    </font>
    <font>
      <sz val="10"/>
      <name val="Arial"/>
      <family val="2"/>
      <charset val="204"/>
    </font>
    <font>
      <b/>
      <sz val="10"/>
      <name val="Arial"/>
      <family val="2"/>
      <charset val="204"/>
    </font>
    <font>
      <b/>
      <sz val="10"/>
      <color indexed="10"/>
      <name val="Arial"/>
      <family val="2"/>
      <charset val="204"/>
    </font>
    <font>
      <b/>
      <sz val="8"/>
      <name val="Arial"/>
      <family val="2"/>
      <charset val="204"/>
    </font>
    <font>
      <sz val="8"/>
      <name val="Arial"/>
      <family val="2"/>
      <charset val="204"/>
    </font>
    <font>
      <b/>
      <sz val="12"/>
      <color indexed="9"/>
      <name val="Arial"/>
      <family val="2"/>
      <charset val="204"/>
    </font>
    <font>
      <vertAlign val="superscript"/>
      <sz val="8"/>
      <name val="Arial Cyr"/>
      <charset val="204"/>
    </font>
    <font>
      <sz val="10"/>
      <name val="Arial Cyr"/>
      <charset val="204"/>
    </font>
    <font>
      <b/>
      <sz val="8"/>
      <color indexed="9"/>
      <name val="Arial"/>
      <family val="2"/>
      <charset val="204"/>
    </font>
    <font>
      <b/>
      <sz val="10"/>
      <color indexed="8"/>
      <name val="Arial Cyr"/>
      <charset val="204"/>
    </font>
    <font>
      <b/>
      <sz val="10"/>
      <color indexed="10"/>
      <name val="Arial Cyr"/>
      <charset val="204"/>
    </font>
    <font>
      <b/>
      <sz val="10"/>
      <color indexed="8"/>
      <name val="Arial"/>
      <family val="2"/>
      <charset val="204"/>
    </font>
    <font>
      <b/>
      <i/>
      <sz val="10"/>
      <name val="Arial"/>
      <family val="2"/>
      <charset val="204"/>
    </font>
    <font>
      <b/>
      <sz val="10"/>
      <color indexed="9"/>
      <name val="Arial"/>
      <family val="2"/>
      <charset val="204"/>
    </font>
    <font>
      <i/>
      <sz val="10"/>
      <name val="Arial"/>
      <family val="2"/>
      <charset val="204"/>
    </font>
    <font>
      <b/>
      <i/>
      <sz val="12"/>
      <name val="Arial"/>
      <family val="2"/>
      <charset val="204"/>
    </font>
    <font>
      <sz val="7"/>
      <name val="Arial"/>
      <family val="2"/>
      <charset val="204"/>
    </font>
    <font>
      <b/>
      <sz val="7"/>
      <name val="Arial"/>
      <family val="2"/>
      <charset val="204"/>
    </font>
    <font>
      <b/>
      <sz val="9"/>
      <color indexed="9"/>
      <name val="Arial"/>
      <family val="2"/>
      <charset val="204"/>
    </font>
    <font>
      <sz val="8"/>
      <color indexed="9"/>
      <name val="Arial"/>
      <family val="2"/>
      <charset val="204"/>
    </font>
    <font>
      <b/>
      <i/>
      <sz val="7"/>
      <name val="Arial"/>
      <family val="2"/>
      <charset val="204"/>
    </font>
    <font>
      <b/>
      <sz val="7"/>
      <color indexed="9"/>
      <name val="Arial"/>
      <family val="2"/>
      <charset val="204"/>
    </font>
    <font>
      <b/>
      <sz val="12"/>
      <color indexed="8"/>
      <name val="Arial"/>
      <family val="2"/>
      <charset val="204"/>
    </font>
    <font>
      <b/>
      <sz val="12"/>
      <color indexed="10"/>
      <name val="Arial"/>
      <family val="2"/>
      <charset val="204"/>
    </font>
    <font>
      <b/>
      <i/>
      <sz val="10"/>
      <color indexed="9"/>
      <name val="Arial Cyr"/>
      <charset val="204"/>
    </font>
    <font>
      <sz val="8"/>
      <color indexed="9"/>
      <name val="Arial Cyr"/>
      <family val="2"/>
      <charset val="204"/>
    </font>
    <font>
      <b/>
      <sz val="14"/>
      <name val="Arial Cyr"/>
      <charset val="204"/>
    </font>
    <font>
      <sz val="10"/>
      <color indexed="12"/>
      <name val="Arial Cyr"/>
      <family val="2"/>
      <charset val="204"/>
    </font>
    <font>
      <b/>
      <u/>
      <sz val="10"/>
      <color indexed="12"/>
      <name val="Arial Cyr"/>
      <family val="2"/>
      <charset val="204"/>
    </font>
    <font>
      <sz val="8"/>
      <color indexed="8"/>
      <name val="Arial Cyr"/>
      <charset val="204"/>
    </font>
    <font>
      <b/>
      <sz val="8"/>
      <color indexed="8"/>
      <name val="Arial Cyr"/>
      <charset val="204"/>
    </font>
    <font>
      <b/>
      <sz val="12"/>
      <name val="Arial Cyr"/>
      <charset val="204"/>
    </font>
    <font>
      <b/>
      <sz val="12"/>
      <color indexed="10"/>
      <name val="Arial Cyr"/>
      <charset val="204"/>
    </font>
    <font>
      <b/>
      <sz val="12"/>
      <color indexed="8"/>
      <name val="Arial Cyr"/>
      <charset val="204"/>
    </font>
    <font>
      <b/>
      <sz val="10"/>
      <color indexed="12"/>
      <name val="Arial"/>
      <family val="2"/>
      <charset val="204"/>
    </font>
    <font>
      <b/>
      <sz val="12"/>
      <color indexed="12"/>
      <name val="Arial"/>
      <family val="2"/>
      <charset val="204"/>
    </font>
    <font>
      <b/>
      <sz val="14"/>
      <color indexed="12"/>
      <name val="Arial"/>
      <family val="2"/>
      <charset val="204"/>
    </font>
    <font>
      <sz val="9"/>
      <color indexed="81"/>
      <name val="Tahoma"/>
      <family val="2"/>
      <charset val="204"/>
    </font>
    <font>
      <sz val="10"/>
      <color indexed="12"/>
      <name val="Arial"/>
      <family val="2"/>
      <charset val="204"/>
    </font>
    <font>
      <b/>
      <sz val="10"/>
      <name val="Arial Cyr"/>
      <family val="2"/>
      <charset val="204"/>
    </font>
    <font>
      <b/>
      <sz val="12"/>
      <name val="Arial"/>
      <family val="2"/>
      <charset val="204"/>
    </font>
    <font>
      <b/>
      <vertAlign val="superscript"/>
      <sz val="8"/>
      <name val="Arial"/>
      <family val="2"/>
      <charset val="204"/>
    </font>
    <font>
      <b/>
      <i/>
      <sz val="8"/>
      <color indexed="9"/>
      <name val="Arial Cyr"/>
      <charset val="204"/>
    </font>
    <font>
      <b/>
      <i/>
      <sz val="8"/>
      <color indexed="9"/>
      <name val="Arial"/>
      <family val="2"/>
      <charset val="204"/>
    </font>
    <font>
      <b/>
      <sz val="8"/>
      <color indexed="10"/>
      <name val="Arial"/>
      <family val="2"/>
      <charset val="204"/>
    </font>
    <font>
      <sz val="10"/>
      <name val="Helv"/>
      <family val="2"/>
    </font>
    <font>
      <vertAlign val="superscript"/>
      <sz val="8"/>
      <name val="Arial"/>
      <family val="2"/>
      <charset val="204"/>
    </font>
    <font>
      <b/>
      <vertAlign val="superscript"/>
      <sz val="8"/>
      <name val="Arial Cyr"/>
      <charset val="204"/>
    </font>
    <font>
      <u/>
      <sz val="8"/>
      <color indexed="12"/>
      <name val="Arial Cyr"/>
      <family val="2"/>
      <charset val="204"/>
    </font>
    <font>
      <b/>
      <sz val="14"/>
      <color indexed="10"/>
      <name val="Arial Cyr"/>
      <charset val="204"/>
    </font>
    <font>
      <b/>
      <sz val="12"/>
      <color indexed="12"/>
      <name val="Arial Cyr"/>
      <charset val="204"/>
    </font>
    <font>
      <b/>
      <sz val="9"/>
      <name val="Arial Cyr"/>
      <charset val="204"/>
    </font>
    <font>
      <b/>
      <sz val="6"/>
      <name val="Arial Cyr"/>
      <charset val="204"/>
    </font>
    <font>
      <b/>
      <sz val="7.8"/>
      <name val="Arial Cyr"/>
      <charset val="204"/>
    </font>
    <font>
      <sz val="11"/>
      <color indexed="8"/>
      <name val="Calibri"/>
      <family val="2"/>
      <charset val="204"/>
    </font>
    <font>
      <sz val="11"/>
      <color indexed="9"/>
      <name val="Calibri"/>
      <family val="2"/>
      <charset val="204"/>
    </font>
    <font>
      <sz val="8"/>
      <name val="Arial"/>
      <family val="2"/>
      <charset val="204"/>
    </font>
    <font>
      <b/>
      <sz val="6"/>
      <name val="Arial"/>
      <family val="2"/>
      <charset val="204"/>
    </font>
    <font>
      <sz val="8"/>
      <color indexed="12"/>
      <name val="Arial"/>
      <family val="2"/>
      <charset val="204"/>
    </font>
    <font>
      <b/>
      <sz val="8"/>
      <color indexed="12"/>
      <name val="Arial"/>
      <family val="2"/>
      <charset val="204"/>
    </font>
    <font>
      <b/>
      <sz val="9"/>
      <color indexed="81"/>
      <name val="Tahoma"/>
      <family val="2"/>
      <charset val="204"/>
    </font>
    <font>
      <b/>
      <u/>
      <sz val="10"/>
      <color indexed="12"/>
      <name val="Arial Cyr"/>
      <charset val="204"/>
    </font>
    <font>
      <b/>
      <sz val="7"/>
      <color indexed="8"/>
      <name val="Arial"/>
      <family val="2"/>
      <charset val="204"/>
    </font>
    <font>
      <b/>
      <sz val="7"/>
      <color indexed="10"/>
      <name val="Arial"/>
      <family val="2"/>
      <charset val="204"/>
    </font>
    <font>
      <b/>
      <sz val="7"/>
      <color indexed="12"/>
      <name val="Arial"/>
      <family val="2"/>
      <charset val="204"/>
    </font>
    <font>
      <b/>
      <sz val="8"/>
      <color indexed="48"/>
      <name val="Arial Cyr"/>
      <charset val="204"/>
    </font>
    <font>
      <b/>
      <sz val="11"/>
      <name val="Arial Cyr"/>
      <charset val="204"/>
    </font>
    <font>
      <b/>
      <sz val="5"/>
      <color indexed="8"/>
      <name val="Arial"/>
      <family val="2"/>
      <charset val="204"/>
    </font>
    <font>
      <b/>
      <sz val="7"/>
      <color indexed="8"/>
      <name val="Arial Cyr"/>
      <charset val="204"/>
    </font>
    <font>
      <b/>
      <sz val="7"/>
      <color indexed="10"/>
      <name val="Arial Cyr"/>
      <charset val="204"/>
    </font>
    <font>
      <b/>
      <sz val="7"/>
      <color indexed="12"/>
      <name val="Arial Cyr"/>
      <charset val="204"/>
    </font>
    <font>
      <b/>
      <sz val="5"/>
      <name val="Arial"/>
      <family val="2"/>
      <charset val="204"/>
    </font>
    <font>
      <b/>
      <sz val="7"/>
      <name val="Arial Cyr"/>
      <charset val="204"/>
    </font>
    <font>
      <b/>
      <sz val="8"/>
      <color indexed="12"/>
      <name val="Arial Cyr"/>
      <charset val="204"/>
    </font>
    <font>
      <b/>
      <sz val="10"/>
      <color indexed="30"/>
      <name val="Arial Cyr"/>
      <charset val="204"/>
    </font>
    <font>
      <b/>
      <sz val="14"/>
      <color indexed="12"/>
      <name val="Arial Cyr"/>
      <charset val="204"/>
    </font>
  </fonts>
  <fills count="23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9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indexed="63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16"/>
        <bgColor indexed="64"/>
      </patternFill>
    </fill>
    <fill>
      <patternFill patternType="solid">
        <fgColor indexed="45"/>
        <bgColor indexed="64"/>
      </patternFill>
    </fill>
  </fills>
  <borders count="29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/>
      <diagonal/>
    </border>
    <border>
      <left/>
      <right/>
      <top/>
      <bottom style="dotted">
        <color indexed="64"/>
      </bottom>
      <diagonal/>
    </border>
    <border>
      <left style="dotted">
        <color indexed="64"/>
      </left>
      <right style="dotted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dotted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27">
    <xf numFmtId="0" fontId="0" fillId="0" borderId="0"/>
    <xf numFmtId="0" fontId="74" fillId="2" borderId="0" applyNumberFormat="0" applyBorder="0" applyAlignment="0" applyProtection="0"/>
    <xf numFmtId="0" fontId="74" fillId="3" borderId="0" applyNumberFormat="0" applyBorder="0" applyAlignment="0" applyProtection="0"/>
    <xf numFmtId="0" fontId="74" fillId="4" borderId="0" applyNumberFormat="0" applyBorder="0" applyAlignment="0" applyProtection="0"/>
    <xf numFmtId="0" fontId="74" fillId="5" borderId="0" applyNumberFormat="0" applyBorder="0" applyAlignment="0" applyProtection="0"/>
    <xf numFmtId="0" fontId="74" fillId="6" borderId="0" applyNumberFormat="0" applyBorder="0" applyAlignment="0" applyProtection="0"/>
    <xf numFmtId="0" fontId="74" fillId="7" borderId="0" applyNumberFormat="0" applyBorder="0" applyAlignment="0" applyProtection="0"/>
    <xf numFmtId="0" fontId="74" fillId="8" borderId="0" applyNumberFormat="0" applyBorder="0" applyAlignment="0" applyProtection="0"/>
    <xf numFmtId="0" fontId="74" fillId="9" borderId="0" applyNumberFormat="0" applyBorder="0" applyAlignment="0" applyProtection="0"/>
    <xf numFmtId="0" fontId="74" fillId="10" borderId="0" applyNumberFormat="0" applyBorder="0" applyAlignment="0" applyProtection="0"/>
    <xf numFmtId="0" fontId="74" fillId="5" borderId="0" applyNumberFormat="0" applyBorder="0" applyAlignment="0" applyProtection="0"/>
    <xf numFmtId="0" fontId="74" fillId="8" borderId="0" applyNumberFormat="0" applyBorder="0" applyAlignment="0" applyProtection="0"/>
    <xf numFmtId="0" fontId="74" fillId="11" borderId="0" applyNumberFormat="0" applyBorder="0" applyAlignment="0" applyProtection="0"/>
    <xf numFmtId="0" fontId="75" fillId="12" borderId="0" applyNumberFormat="0" applyBorder="0" applyAlignment="0" applyProtection="0"/>
    <xf numFmtId="0" fontId="75" fillId="9" borderId="0" applyNumberFormat="0" applyBorder="0" applyAlignment="0" applyProtection="0"/>
    <xf numFmtId="0" fontId="75" fillId="10" borderId="0" applyNumberFormat="0" applyBorder="0" applyAlignment="0" applyProtection="0"/>
    <xf numFmtId="0" fontId="75" fillId="13" borderId="0" applyNumberFormat="0" applyBorder="0" applyAlignment="0" applyProtection="0"/>
    <xf numFmtId="0" fontId="75" fillId="14" borderId="0" applyNumberFormat="0" applyBorder="0" applyAlignment="0" applyProtection="0"/>
    <xf numFmtId="0" fontId="75" fillId="15" borderId="0" applyNumberFormat="0" applyBorder="0" applyAlignment="0" applyProtection="0"/>
    <xf numFmtId="0" fontId="3" fillId="0" borderId="0" applyNumberFormat="0" applyFill="0" applyBorder="0" applyAlignment="0" applyProtection="0">
      <alignment vertical="top"/>
      <protection locked="0"/>
    </xf>
    <xf numFmtId="0" fontId="76" fillId="0" borderId="0"/>
    <xf numFmtId="0" fontId="74" fillId="0" borderId="0"/>
    <xf numFmtId="0" fontId="4" fillId="0" borderId="0"/>
    <xf numFmtId="0" fontId="65" fillId="0" borderId="0"/>
    <xf numFmtId="0" fontId="4" fillId="0" borderId="0"/>
    <xf numFmtId="0" fontId="4" fillId="0" borderId="0"/>
    <xf numFmtId="0" fontId="16" fillId="0" borderId="0"/>
  </cellStyleXfs>
  <cellXfs count="748">
    <xf numFmtId="0" fontId="0" fillId="0" borderId="0" xfId="0"/>
    <xf numFmtId="0" fontId="4" fillId="0" borderId="0" xfId="25"/>
    <xf numFmtId="0" fontId="4" fillId="0" borderId="0" xfId="25" applyFill="1"/>
    <xf numFmtId="0" fontId="7" fillId="0" borderId="0" xfId="25" applyFont="1" applyFill="1" applyBorder="1" applyAlignment="1">
      <alignment vertical="center"/>
    </xf>
    <xf numFmtId="0" fontId="5" fillId="0" borderId="0" xfId="25" applyFont="1" applyFill="1" applyBorder="1" applyAlignment="1">
      <alignment horizontal="center" vertical="center"/>
    </xf>
    <xf numFmtId="164" fontId="7" fillId="0" borderId="0" xfId="25" applyNumberFormat="1" applyFont="1" applyFill="1" applyBorder="1" applyAlignment="1">
      <alignment horizontal="center" vertical="center"/>
    </xf>
    <xf numFmtId="0" fontId="4" fillId="0" borderId="0" xfId="25" applyBorder="1"/>
    <xf numFmtId="0" fontId="4" fillId="0" borderId="0" xfId="25" applyFill="1" applyBorder="1"/>
    <xf numFmtId="0" fontId="6" fillId="0" borderId="0" xfId="25" applyFont="1" applyFill="1" applyBorder="1" applyAlignment="1">
      <alignment horizontal="center" vertical="center" wrapText="1"/>
    </xf>
    <xf numFmtId="0" fontId="6" fillId="0" borderId="0" xfId="25" applyFont="1" applyFill="1" applyBorder="1" applyAlignment="1">
      <alignment vertical="center"/>
    </xf>
    <xf numFmtId="0" fontId="8" fillId="0" borderId="0" xfId="25" applyFont="1" applyFill="1" applyBorder="1" applyAlignment="1">
      <alignment vertical="center"/>
    </xf>
    <xf numFmtId="0" fontId="6" fillId="0" borderId="0" xfId="25" applyNumberFormat="1" applyFont="1" applyFill="1" applyBorder="1" applyAlignment="1">
      <alignment horizontal="center" vertical="center" wrapText="1"/>
    </xf>
    <xf numFmtId="0" fontId="6" fillId="0" borderId="0" xfId="25" applyFont="1" applyFill="1" applyBorder="1" applyAlignment="1">
      <alignment horizontal="center" vertical="center" wrapText="1" shrinkToFit="1"/>
    </xf>
    <xf numFmtId="49" fontId="6" fillId="0" borderId="0" xfId="25" applyNumberFormat="1" applyFont="1" applyFill="1" applyBorder="1" applyAlignment="1">
      <alignment horizontal="center" vertical="center" wrapText="1"/>
    </xf>
    <xf numFmtId="0" fontId="8" fillId="0" borderId="0" xfId="25" applyFont="1" applyFill="1" applyBorder="1" applyAlignment="1">
      <alignment horizontal="center" vertical="center" wrapText="1"/>
    </xf>
    <xf numFmtId="0" fontId="8" fillId="0" borderId="0" xfId="25" applyFont="1" applyFill="1" applyBorder="1" applyAlignment="1">
      <alignment vertical="center" wrapText="1"/>
    </xf>
    <xf numFmtId="2" fontId="6" fillId="0" borderId="0" xfId="25" applyNumberFormat="1" applyFont="1" applyFill="1" applyBorder="1" applyAlignment="1">
      <alignment horizontal="right" vertical="center" wrapText="1"/>
    </xf>
    <xf numFmtId="0" fontId="6" fillId="0" borderId="0" xfId="25" applyFont="1" applyFill="1" applyBorder="1" applyAlignment="1">
      <alignment vertical="center" wrapText="1"/>
    </xf>
    <xf numFmtId="0" fontId="4" fillId="0" borderId="0" xfId="25" applyFont="1"/>
    <xf numFmtId="0" fontId="4" fillId="0" borderId="0" xfId="25" applyFont="1" applyBorder="1"/>
    <xf numFmtId="0" fontId="2" fillId="0" borderId="0" xfId="25" applyNumberFormat="1" applyFont="1" applyFill="1" applyBorder="1" applyAlignment="1">
      <alignment horizontal="center" vertical="center" wrapText="1"/>
    </xf>
    <xf numFmtId="0" fontId="2" fillId="0" borderId="0" xfId="25" applyFont="1" applyFill="1" applyBorder="1" applyAlignment="1">
      <alignment horizontal="center" vertical="center" wrapText="1"/>
    </xf>
    <xf numFmtId="0" fontId="4" fillId="0" borderId="0" xfId="0" applyFont="1"/>
    <xf numFmtId="0" fontId="4" fillId="16" borderId="0" xfId="25" applyFill="1"/>
    <xf numFmtId="49" fontId="4" fillId="16" borderId="0" xfId="25" applyNumberFormat="1" applyFont="1" applyFill="1" applyAlignment="1"/>
    <xf numFmtId="0" fontId="4" fillId="16" borderId="0" xfId="25" applyFont="1" applyFill="1" applyAlignment="1">
      <alignment horizontal="center"/>
    </xf>
    <xf numFmtId="49" fontId="4" fillId="16" borderId="0" xfId="25" applyNumberFormat="1" applyFont="1" applyFill="1" applyAlignment="1">
      <alignment horizontal="center"/>
    </xf>
    <xf numFmtId="0" fontId="4" fillId="16" borderId="0" xfId="25" applyFont="1" applyFill="1" applyAlignment="1">
      <alignment horizontal="right"/>
    </xf>
    <xf numFmtId="49" fontId="4" fillId="16" borderId="0" xfId="19" applyNumberFormat="1" applyFont="1" applyFill="1" applyAlignment="1" applyProtection="1"/>
    <xf numFmtId="49" fontId="15" fillId="16" borderId="0" xfId="25" applyNumberFormat="1" applyFont="1" applyFill="1" applyBorder="1" applyAlignment="1">
      <alignment horizontal="left" vertical="center"/>
    </xf>
    <xf numFmtId="0" fontId="15" fillId="16" borderId="0" xfId="25" applyFont="1" applyFill="1" applyBorder="1" applyAlignment="1">
      <alignment horizontal="left" vertical="center"/>
    </xf>
    <xf numFmtId="49" fontId="14" fillId="16" borderId="0" xfId="0" applyNumberFormat="1" applyFont="1" applyFill="1" applyAlignment="1">
      <alignment horizontal="right"/>
    </xf>
    <xf numFmtId="0" fontId="15" fillId="16" borderId="0" xfId="25" applyFont="1" applyFill="1" applyBorder="1" applyAlignment="1">
      <alignment vertical="center"/>
    </xf>
    <xf numFmtId="3" fontId="14" fillId="0" borderId="0" xfId="25" applyNumberFormat="1" applyFont="1" applyFill="1" applyBorder="1" applyAlignment="1">
      <alignment horizontal="center" vertical="center" wrapText="1"/>
    </xf>
    <xf numFmtId="0" fontId="18" fillId="0" borderId="0" xfId="25" applyFont="1" applyFill="1" applyBorder="1" applyAlignment="1">
      <alignment horizontal="center" vertical="center" wrapText="1"/>
    </xf>
    <xf numFmtId="0" fontId="8" fillId="0" borderId="1" xfId="25" applyFont="1" applyFill="1" applyBorder="1" applyAlignment="1">
      <alignment horizontal="center" vertical="center" wrapText="1"/>
    </xf>
    <xf numFmtId="0" fontId="20" fillId="0" borderId="0" xfId="25" applyFont="1" applyAlignment="1">
      <alignment vertical="center"/>
    </xf>
    <xf numFmtId="0" fontId="20" fillId="0" borderId="0" xfId="25" applyFont="1" applyFill="1" applyBorder="1" applyAlignment="1">
      <alignment vertical="center"/>
    </xf>
    <xf numFmtId="0" fontId="23" fillId="0" borderId="0" xfId="25" applyFont="1" applyFill="1" applyBorder="1" applyAlignment="1">
      <alignment vertical="center" wrapText="1"/>
    </xf>
    <xf numFmtId="0" fontId="23" fillId="0" borderId="0" xfId="25" applyFont="1" applyFill="1" applyBorder="1" applyAlignment="1">
      <alignment horizontal="center" vertical="center" wrapText="1"/>
    </xf>
    <xf numFmtId="0" fontId="24" fillId="0" borderId="0" xfId="25" applyFont="1" applyFill="1" applyBorder="1" applyAlignment="1">
      <alignment horizontal="center" vertical="center" wrapText="1"/>
    </xf>
    <xf numFmtId="0" fontId="24" fillId="0" borderId="0" xfId="25" applyFont="1" applyFill="1" applyBorder="1" applyAlignment="1">
      <alignment vertical="center" wrapText="1"/>
    </xf>
    <xf numFmtId="0" fontId="19" fillId="16" borderId="0" xfId="25" applyFont="1" applyFill="1" applyBorder="1" applyAlignment="1">
      <alignment horizontal="center" vertical="center"/>
    </xf>
    <xf numFmtId="0" fontId="12" fillId="16" borderId="0" xfId="25" applyFont="1" applyFill="1" applyBorder="1" applyAlignment="1">
      <alignment vertical="center"/>
    </xf>
    <xf numFmtId="0" fontId="12" fillId="16" borderId="0" xfId="25" applyFont="1" applyFill="1" applyBorder="1" applyAlignment="1">
      <alignment horizontal="center" vertical="center"/>
    </xf>
    <xf numFmtId="0" fontId="12" fillId="16" borderId="0" xfId="25" applyFont="1" applyFill="1" applyBorder="1" applyAlignment="1">
      <alignment horizontal="center" vertical="center" wrapText="1"/>
    </xf>
    <xf numFmtId="0" fontId="12" fillId="16" borderId="2" xfId="25" applyFont="1" applyFill="1" applyBorder="1" applyAlignment="1">
      <alignment horizontal="center" vertical="center" wrapText="1"/>
    </xf>
    <xf numFmtId="0" fontId="12" fillId="16" borderId="3" xfId="25" applyFont="1" applyFill="1" applyBorder="1" applyAlignment="1">
      <alignment horizontal="center" vertical="center" wrapText="1"/>
    </xf>
    <xf numFmtId="0" fontId="12" fillId="16" borderId="0" xfId="25" applyFont="1" applyFill="1" applyBorder="1" applyAlignment="1">
      <alignment vertical="center" wrapText="1"/>
    </xf>
    <xf numFmtId="0" fontId="9" fillId="16" borderId="0" xfId="25" applyFont="1" applyFill="1" applyBorder="1" applyAlignment="1">
      <alignment vertical="center"/>
    </xf>
    <xf numFmtId="0" fontId="9" fillId="16" borderId="0" xfId="25" applyFont="1" applyFill="1" applyBorder="1" applyAlignment="1">
      <alignment horizontal="center" vertical="center"/>
    </xf>
    <xf numFmtId="0" fontId="17" fillId="0" borderId="0" xfId="25" applyFont="1" applyFill="1" applyBorder="1" applyAlignment="1">
      <alignment horizontal="center" vertical="center" wrapText="1"/>
    </xf>
    <xf numFmtId="0" fontId="17" fillId="0" borderId="2" xfId="25" applyFont="1" applyFill="1" applyBorder="1" applyAlignment="1">
      <alignment horizontal="center" vertical="center" wrapText="1"/>
    </xf>
    <xf numFmtId="9" fontId="17" fillId="0" borderId="0" xfId="25" applyNumberFormat="1" applyFont="1" applyFill="1" applyBorder="1" applyAlignment="1">
      <alignment horizontal="center" vertical="center" wrapText="1"/>
    </xf>
    <xf numFmtId="9" fontId="17" fillId="0" borderId="3" xfId="25" applyNumberFormat="1" applyFont="1" applyFill="1" applyBorder="1" applyAlignment="1">
      <alignment horizontal="center" vertical="center" wrapText="1"/>
    </xf>
    <xf numFmtId="0" fontId="21" fillId="0" borderId="0" xfId="25" applyFont="1" applyFill="1" applyBorder="1" applyAlignment="1">
      <alignment horizontal="center" vertical="center" wrapText="1"/>
    </xf>
    <xf numFmtId="2" fontId="6" fillId="0" borderId="0" xfId="25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4" fillId="0" borderId="0" xfId="25" applyAlignment="1">
      <alignment horizontal="center"/>
    </xf>
    <xf numFmtId="0" fontId="8" fillId="0" borderId="4" xfId="25" applyFont="1" applyFill="1" applyBorder="1" applyAlignment="1">
      <alignment horizontal="center" vertical="center" wrapText="1"/>
    </xf>
    <xf numFmtId="0" fontId="6" fillId="0" borderId="4" xfId="25" applyFont="1" applyFill="1" applyBorder="1" applyAlignment="1">
      <alignment vertical="center" wrapText="1"/>
    </xf>
    <xf numFmtId="0" fontId="8" fillId="0" borderId="5" xfId="25" applyFont="1" applyFill="1" applyBorder="1" applyAlignment="1">
      <alignment horizontal="center" vertical="center" wrapText="1"/>
    </xf>
    <xf numFmtId="0" fontId="8" fillId="0" borderId="6" xfId="25" applyFont="1" applyFill="1" applyBorder="1" applyAlignment="1">
      <alignment horizontal="center" vertical="center" wrapText="1"/>
    </xf>
    <xf numFmtId="0" fontId="8" fillId="0" borderId="7" xfId="25" applyFont="1" applyFill="1" applyBorder="1" applyAlignment="1">
      <alignment horizontal="center" vertical="center" wrapText="1"/>
    </xf>
    <xf numFmtId="3" fontId="30" fillId="0" borderId="0" xfId="25" applyNumberFormat="1" applyFont="1" applyFill="1" applyBorder="1" applyAlignment="1">
      <alignment horizontal="center" vertical="center" wrapText="1"/>
    </xf>
    <xf numFmtId="0" fontId="8" fillId="0" borderId="8" xfId="25" applyFont="1" applyFill="1" applyBorder="1" applyAlignment="1">
      <alignment vertical="center" wrapText="1"/>
    </xf>
    <xf numFmtId="164" fontId="32" fillId="0" borderId="0" xfId="25" applyNumberFormat="1" applyFont="1" applyFill="1" applyBorder="1" applyAlignment="1">
      <alignment horizontal="center" vertical="center"/>
    </xf>
    <xf numFmtId="0" fontId="33" fillId="16" borderId="0" xfId="25" applyFont="1" applyFill="1" applyBorder="1" applyAlignment="1">
      <alignment horizontal="center" vertical="center" wrapText="1"/>
    </xf>
    <xf numFmtId="0" fontId="28" fillId="16" borderId="0" xfId="25" applyFont="1" applyFill="1" applyBorder="1" applyAlignment="1">
      <alignment horizontal="center" vertical="center" wrapText="1"/>
    </xf>
    <xf numFmtId="0" fontId="32" fillId="0" borderId="0" xfId="25" applyFont="1" applyFill="1" applyBorder="1" applyAlignment="1">
      <alignment vertical="center"/>
    </xf>
    <xf numFmtId="0" fontId="35" fillId="0" borderId="0" xfId="25" applyFont="1" applyFill="1" applyBorder="1" applyAlignment="1">
      <alignment horizontal="center" vertical="center"/>
    </xf>
    <xf numFmtId="0" fontId="23" fillId="0" borderId="5" xfId="25" applyFont="1" applyFill="1" applyBorder="1" applyAlignment="1">
      <alignment horizontal="center" vertical="center" wrapText="1"/>
    </xf>
    <xf numFmtId="0" fontId="24" fillId="0" borderId="0" xfId="25" applyNumberFormat="1" applyFont="1" applyFill="1" applyBorder="1" applyAlignment="1">
      <alignment horizontal="center" vertical="center" wrapText="1"/>
    </xf>
    <xf numFmtId="3" fontId="21" fillId="0" borderId="0" xfId="25" applyNumberFormat="1" applyFont="1" applyFill="1" applyBorder="1" applyAlignment="1">
      <alignment horizontal="center" vertical="center"/>
    </xf>
    <xf numFmtId="0" fontId="33" fillId="16" borderId="0" xfId="25" applyFont="1" applyFill="1" applyBorder="1" applyAlignment="1">
      <alignment vertical="center"/>
    </xf>
    <xf numFmtId="0" fontId="33" fillId="16" borderId="0" xfId="25" applyFont="1" applyFill="1" applyBorder="1" applyAlignment="1">
      <alignment horizontal="center" vertical="center"/>
    </xf>
    <xf numFmtId="0" fontId="28" fillId="16" borderId="0" xfId="25" applyFont="1" applyFill="1" applyBorder="1" applyAlignment="1">
      <alignment vertical="center"/>
    </xf>
    <xf numFmtId="0" fontId="33" fillId="16" borderId="2" xfId="25" applyFont="1" applyFill="1" applyBorder="1" applyAlignment="1">
      <alignment horizontal="center" vertical="center"/>
    </xf>
    <xf numFmtId="0" fontId="38" fillId="16" borderId="0" xfId="25" applyFont="1" applyFill="1" applyBorder="1" applyAlignment="1">
      <alignment horizontal="center" vertical="center"/>
    </xf>
    <xf numFmtId="0" fontId="23" fillId="0" borderId="6" xfId="25" applyFont="1" applyFill="1" applyBorder="1" applyAlignment="1">
      <alignment vertical="center" wrapText="1"/>
    </xf>
    <xf numFmtId="0" fontId="23" fillId="0" borderId="7" xfId="25" applyFont="1" applyFill="1" applyBorder="1" applyAlignment="1">
      <alignment vertical="center" wrapText="1"/>
    </xf>
    <xf numFmtId="0" fontId="39" fillId="16" borderId="0" xfId="25" applyFont="1" applyFill="1" applyBorder="1" applyAlignment="1">
      <alignment vertical="center" wrapText="1"/>
    </xf>
    <xf numFmtId="0" fontId="40" fillId="0" borderId="0" xfId="25" applyFont="1" applyFill="1" applyBorder="1" applyAlignment="1">
      <alignment horizontal="center" vertical="center"/>
    </xf>
    <xf numFmtId="0" fontId="37" fillId="0" borderId="0" xfId="25" applyFont="1" applyFill="1" applyBorder="1" applyAlignment="1">
      <alignment horizontal="center" vertical="center" wrapText="1"/>
    </xf>
    <xf numFmtId="0" fontId="36" fillId="0" borderId="0" xfId="25" applyFont="1" applyAlignment="1">
      <alignment vertical="center"/>
    </xf>
    <xf numFmtId="0" fontId="20" fillId="0" borderId="0" xfId="25" applyFont="1" applyFill="1" applyAlignment="1">
      <alignment vertical="center"/>
    </xf>
    <xf numFmtId="0" fontId="20" fillId="0" borderId="0" xfId="25" applyFont="1" applyBorder="1" applyAlignment="1">
      <alignment vertical="center"/>
    </xf>
    <xf numFmtId="0" fontId="21" fillId="0" borderId="0" xfId="25" applyFont="1" applyAlignment="1">
      <alignment vertical="center"/>
    </xf>
    <xf numFmtId="0" fontId="22" fillId="0" borderId="0" xfId="25" applyFont="1" applyAlignment="1">
      <alignment vertical="center"/>
    </xf>
    <xf numFmtId="0" fontId="20" fillId="0" borderId="6" xfId="25" applyFont="1" applyBorder="1" applyAlignment="1">
      <alignment vertical="center"/>
    </xf>
    <xf numFmtId="0" fontId="20" fillId="0" borderId="7" xfId="25" applyFont="1" applyBorder="1" applyAlignment="1">
      <alignment vertical="center"/>
    </xf>
    <xf numFmtId="0" fontId="24" fillId="0" borderId="0" xfId="25" applyFont="1" applyFill="1" applyBorder="1" applyAlignment="1">
      <alignment horizontal="center" vertical="center"/>
    </xf>
    <xf numFmtId="0" fontId="20" fillId="0" borderId="2" xfId="25" applyFont="1" applyBorder="1" applyAlignment="1">
      <alignment vertical="center"/>
    </xf>
    <xf numFmtId="0" fontId="27" fillId="16" borderId="0" xfId="0" applyFont="1" applyFill="1" applyAlignment="1">
      <alignment horizontal="right"/>
    </xf>
    <xf numFmtId="49" fontId="27" fillId="16" borderId="0" xfId="0" applyNumberFormat="1" applyFont="1" applyFill="1" applyAlignment="1"/>
    <xf numFmtId="0" fontId="7" fillId="0" borderId="0" xfId="25" applyFont="1" applyFill="1" applyBorder="1" applyAlignment="1">
      <alignment horizontal="center" vertical="center"/>
    </xf>
    <xf numFmtId="4" fontId="20" fillId="0" borderId="0" xfId="25" applyNumberFormat="1" applyFont="1" applyFill="1" applyBorder="1" applyAlignment="1">
      <alignment horizontal="right" vertical="center" wrapText="1"/>
    </xf>
    <xf numFmtId="0" fontId="33" fillId="16" borderId="3" xfId="25" applyFont="1" applyFill="1" applyBorder="1" applyAlignment="1">
      <alignment horizontal="center" vertical="center"/>
    </xf>
    <xf numFmtId="0" fontId="27" fillId="0" borderId="0" xfId="0" applyFont="1"/>
    <xf numFmtId="0" fontId="23" fillId="0" borderId="5" xfId="25" applyFont="1" applyFill="1" applyBorder="1" applyAlignment="1">
      <alignment vertical="center" wrapText="1"/>
    </xf>
    <xf numFmtId="0" fontId="28" fillId="0" borderId="7" xfId="25" applyFont="1" applyFill="1" applyBorder="1" applyAlignment="1">
      <alignment horizontal="center" vertical="center" wrapText="1"/>
    </xf>
    <xf numFmtId="0" fontId="24" fillId="0" borderId="5" xfId="25" applyFont="1" applyFill="1" applyBorder="1" applyAlignment="1">
      <alignment horizontal="center" vertical="center" wrapText="1"/>
    </xf>
    <xf numFmtId="0" fontId="20" fillId="0" borderId="0" xfId="25" applyNumberFormat="1" applyFont="1" applyFill="1" applyBorder="1" applyAlignment="1">
      <alignment horizontal="center" vertical="center" wrapText="1"/>
    </xf>
    <xf numFmtId="0" fontId="6" fillId="0" borderId="5" xfId="25" applyFont="1" applyFill="1" applyBorder="1" applyAlignment="1">
      <alignment vertical="center" wrapText="1"/>
    </xf>
    <xf numFmtId="0" fontId="6" fillId="0" borderId="7" xfId="25" applyFont="1" applyFill="1" applyBorder="1" applyAlignment="1">
      <alignment horizontal="center" vertical="center" wrapText="1"/>
    </xf>
    <xf numFmtId="0" fontId="6" fillId="0" borderId="7" xfId="25" applyFont="1" applyFill="1" applyBorder="1" applyAlignment="1">
      <alignment vertical="center" wrapText="1"/>
    </xf>
    <xf numFmtId="0" fontId="12" fillId="16" borderId="2" xfId="25" applyFont="1" applyFill="1" applyBorder="1" applyAlignment="1">
      <alignment horizontal="center" vertical="center"/>
    </xf>
    <xf numFmtId="0" fontId="45" fillId="16" borderId="0" xfId="25" applyFont="1" applyFill="1" applyBorder="1" applyAlignment="1">
      <alignment vertical="center"/>
    </xf>
    <xf numFmtId="0" fontId="45" fillId="16" borderId="0" xfId="25" applyFont="1" applyFill="1" applyBorder="1" applyAlignment="1">
      <alignment horizontal="center" vertical="center"/>
    </xf>
    <xf numFmtId="0" fontId="45" fillId="16" borderId="3" xfId="25" applyFont="1" applyFill="1" applyBorder="1" applyAlignment="1">
      <alignment horizontal="center" vertical="center"/>
    </xf>
    <xf numFmtId="0" fontId="4" fillId="0" borderId="0" xfId="25" applyAlignment="1">
      <alignment vertical="center"/>
    </xf>
    <xf numFmtId="3" fontId="47" fillId="0" borderId="0" xfId="25" applyNumberFormat="1" applyFont="1" applyAlignment="1">
      <alignment horizontal="center" vertical="center"/>
    </xf>
    <xf numFmtId="3" fontId="48" fillId="0" borderId="0" xfId="25" applyNumberFormat="1" applyFont="1" applyAlignment="1">
      <alignment horizontal="center" vertical="center"/>
    </xf>
    <xf numFmtId="3" fontId="47" fillId="0" borderId="0" xfId="25" applyNumberFormat="1" applyFont="1" applyFill="1" applyBorder="1" applyAlignment="1">
      <alignment horizontal="center" vertical="center"/>
    </xf>
    <xf numFmtId="3" fontId="47" fillId="0" borderId="0" xfId="25" applyNumberFormat="1" applyFont="1" applyFill="1" applyAlignment="1">
      <alignment horizontal="center" vertical="center"/>
    </xf>
    <xf numFmtId="3" fontId="47" fillId="16" borderId="0" xfId="25" applyNumberFormat="1" applyFont="1" applyFill="1" applyAlignment="1">
      <alignment horizontal="center" vertical="center"/>
    </xf>
    <xf numFmtId="0" fontId="6" fillId="0" borderId="9" xfId="0" applyNumberFormat="1" applyFont="1" applyFill="1" applyBorder="1" applyAlignment="1">
      <alignment horizontal="center" vertical="center" wrapText="1"/>
    </xf>
    <xf numFmtId="0" fontId="33" fillId="16" borderId="9" xfId="25" applyFont="1" applyFill="1" applyBorder="1" applyAlignment="1">
      <alignment vertical="center"/>
    </xf>
    <xf numFmtId="0" fontId="24" fillId="0" borderId="9" xfId="25" applyNumberFormat="1" applyFont="1" applyFill="1" applyBorder="1" applyAlignment="1">
      <alignment horizontal="center" vertical="center" wrapText="1"/>
    </xf>
    <xf numFmtId="0" fontId="31" fillId="16" borderId="9" xfId="25" applyFont="1" applyFill="1" applyBorder="1" applyAlignment="1">
      <alignment horizontal="center" vertical="center"/>
    </xf>
    <xf numFmtId="0" fontId="21" fillId="0" borderId="9" xfId="25" applyNumberFormat="1" applyFont="1" applyFill="1" applyBorder="1" applyAlignment="1">
      <alignment horizontal="center" vertical="center" wrapText="1"/>
    </xf>
    <xf numFmtId="0" fontId="23" fillId="0" borderId="9" xfId="25" applyFont="1" applyFill="1" applyBorder="1" applyAlignment="1">
      <alignment vertical="center" wrapText="1"/>
    </xf>
    <xf numFmtId="0" fontId="8" fillId="0" borderId="9" xfId="25" applyFont="1" applyFill="1" applyBorder="1" applyAlignment="1">
      <alignment vertical="center" wrapText="1"/>
    </xf>
    <xf numFmtId="0" fontId="6" fillId="0" borderId="9" xfId="25" applyFont="1" applyFill="1" applyBorder="1" applyAlignment="1">
      <alignment horizontal="center" vertical="center" wrapText="1"/>
    </xf>
    <xf numFmtId="49" fontId="6" fillId="0" borderId="9" xfId="25" applyNumberFormat="1" applyFont="1" applyFill="1" applyBorder="1" applyAlignment="1">
      <alignment horizontal="center" vertical="center" wrapText="1"/>
    </xf>
    <xf numFmtId="49" fontId="10" fillId="0" borderId="9" xfId="25" applyNumberFormat="1" applyFont="1" applyFill="1" applyBorder="1" applyAlignment="1">
      <alignment horizontal="center" vertical="center" wrapText="1"/>
    </xf>
    <xf numFmtId="0" fontId="14" fillId="0" borderId="9" xfId="25" applyFont="1" applyFill="1" applyBorder="1" applyAlignment="1">
      <alignment horizontal="center" vertical="center" wrapText="1"/>
    </xf>
    <xf numFmtId="0" fontId="2" fillId="0" borderId="9" xfId="25" applyFont="1" applyFill="1" applyBorder="1" applyAlignment="1">
      <alignment horizontal="center" vertical="center" wrapText="1"/>
    </xf>
    <xf numFmtId="0" fontId="10" fillId="0" borderId="9" xfId="25" applyFont="1" applyFill="1" applyBorder="1" applyAlignment="1">
      <alignment horizontal="center" vertical="center" wrapText="1"/>
    </xf>
    <xf numFmtId="0" fontId="14" fillId="0" borderId="0" xfId="25" applyNumberFormat="1" applyFont="1" applyFill="1" applyBorder="1" applyAlignment="1">
      <alignment horizontal="center" vertical="center" wrapText="1"/>
    </xf>
    <xf numFmtId="3" fontId="29" fillId="0" borderId="0" xfId="25" applyNumberFormat="1" applyFont="1" applyFill="1" applyBorder="1" applyAlignment="1">
      <alignment horizontal="center" vertical="center" wrapText="1"/>
    </xf>
    <xf numFmtId="0" fontId="2" fillId="0" borderId="9" xfId="25" applyNumberFormat="1" applyFont="1" applyFill="1" applyBorder="1" applyAlignment="1">
      <alignment horizontal="center" vertical="center" wrapText="1"/>
    </xf>
    <xf numFmtId="3" fontId="31" fillId="0" borderId="0" xfId="25" applyNumberFormat="1" applyFont="1" applyFill="1" applyBorder="1" applyAlignment="1">
      <alignment horizontal="center" vertical="center" wrapText="1"/>
    </xf>
    <xf numFmtId="3" fontId="22" fillId="0" borderId="0" xfId="25" applyNumberFormat="1" applyFont="1" applyFill="1" applyBorder="1" applyAlignment="1">
      <alignment horizontal="center" vertical="center"/>
    </xf>
    <xf numFmtId="0" fontId="10" fillId="0" borderId="0" xfId="25" applyFont="1" applyFill="1" applyBorder="1" applyAlignment="1">
      <alignment horizontal="center" vertical="center" wrapText="1"/>
    </xf>
    <xf numFmtId="0" fontId="23" fillId="0" borderId="9" xfId="25" applyFont="1" applyFill="1" applyBorder="1" applyAlignment="1">
      <alignment horizontal="center" vertical="center" wrapText="1"/>
    </xf>
    <xf numFmtId="0" fontId="38" fillId="16" borderId="2" xfId="25" applyFont="1" applyFill="1" applyBorder="1" applyAlignment="1">
      <alignment horizontal="center" vertical="center"/>
    </xf>
    <xf numFmtId="0" fontId="6" fillId="0" borderId="5" xfId="25" applyFont="1" applyFill="1" applyBorder="1" applyAlignment="1">
      <alignment horizontal="center" vertical="center" wrapText="1"/>
    </xf>
    <xf numFmtId="0" fontId="6" fillId="0" borderId="9" xfId="25" applyNumberFormat="1" applyFont="1" applyFill="1" applyBorder="1" applyAlignment="1">
      <alignment horizontal="center" vertical="center" wrapText="1"/>
    </xf>
    <xf numFmtId="0" fontId="14" fillId="0" borderId="9" xfId="25" applyNumberFormat="1" applyFont="1" applyFill="1" applyBorder="1" applyAlignment="1">
      <alignment horizontal="center" vertical="center" wrapText="1"/>
    </xf>
    <xf numFmtId="0" fontId="6" fillId="0" borderId="9" xfId="25" applyNumberFormat="1" applyFont="1" applyFill="1" applyBorder="1" applyAlignment="1">
      <alignment horizontal="center" vertical="top" wrapText="1"/>
    </xf>
    <xf numFmtId="0" fontId="12" fillId="16" borderId="9" xfId="25" applyFont="1" applyFill="1" applyBorder="1" applyAlignment="1">
      <alignment horizontal="center" vertical="center"/>
    </xf>
    <xf numFmtId="0" fontId="8" fillId="0" borderId="9" xfId="25" applyFont="1" applyFill="1" applyBorder="1" applyAlignment="1">
      <alignment horizontal="center" vertical="center" wrapText="1"/>
    </xf>
    <xf numFmtId="0" fontId="21" fillId="0" borderId="9" xfId="0" applyNumberFormat="1" applyFont="1" applyFill="1" applyBorder="1" applyAlignment="1">
      <alignment horizontal="center" vertical="center" wrapText="1"/>
    </xf>
    <xf numFmtId="0" fontId="34" fillId="16" borderId="0" xfId="25" applyFont="1" applyFill="1" applyBorder="1" applyAlignment="1">
      <alignment vertical="center" wrapText="1"/>
    </xf>
    <xf numFmtId="0" fontId="32" fillId="16" borderId="0" xfId="25" applyFont="1" applyFill="1" applyBorder="1" applyAlignment="1">
      <alignment vertical="center"/>
    </xf>
    <xf numFmtId="0" fontId="36" fillId="16" borderId="0" xfId="25" applyFont="1" applyFill="1" applyAlignment="1">
      <alignment horizontal="center" vertical="center"/>
    </xf>
    <xf numFmtId="0" fontId="20" fillId="16" borderId="0" xfId="25" applyFont="1" applyFill="1" applyAlignment="1">
      <alignment vertical="center"/>
    </xf>
    <xf numFmtId="0" fontId="20" fillId="16" borderId="0" xfId="25" applyFont="1" applyFill="1" applyAlignment="1">
      <alignment horizontal="right" vertical="center"/>
    </xf>
    <xf numFmtId="0" fontId="20" fillId="16" borderId="0" xfId="0" applyFont="1" applyFill="1" applyAlignment="1">
      <alignment horizontal="right" vertical="center"/>
    </xf>
    <xf numFmtId="49" fontId="32" fillId="16" borderId="0" xfId="25" applyNumberFormat="1" applyFont="1" applyFill="1" applyBorder="1" applyAlignment="1">
      <alignment horizontal="left" vertical="center"/>
    </xf>
    <xf numFmtId="49" fontId="36" fillId="16" borderId="0" xfId="25" applyNumberFormat="1" applyFont="1" applyFill="1" applyAlignment="1">
      <alignment horizontal="center" vertical="center"/>
    </xf>
    <xf numFmtId="49" fontId="20" fillId="16" borderId="0" xfId="25" applyNumberFormat="1" applyFont="1" applyFill="1" applyAlignment="1">
      <alignment vertical="center"/>
    </xf>
    <xf numFmtId="49" fontId="20" fillId="16" borderId="0" xfId="19" applyNumberFormat="1" applyFont="1" applyFill="1" applyAlignment="1" applyProtection="1">
      <alignment vertical="center"/>
    </xf>
    <xf numFmtId="49" fontId="21" fillId="16" borderId="0" xfId="0" applyNumberFormat="1" applyFont="1" applyFill="1" applyAlignment="1">
      <alignment horizontal="right" vertical="center"/>
    </xf>
    <xf numFmtId="0" fontId="32" fillId="16" borderId="0" xfId="25" applyFont="1" applyFill="1" applyBorder="1" applyAlignment="1">
      <alignment horizontal="left" vertical="center"/>
    </xf>
    <xf numFmtId="49" fontId="20" fillId="16" borderId="0" xfId="0" applyNumberFormat="1" applyFont="1" applyFill="1" applyAlignment="1">
      <alignment vertical="center"/>
    </xf>
    <xf numFmtId="0" fontId="2" fillId="0" borderId="5" xfId="25" applyFont="1" applyFill="1" applyBorder="1" applyAlignment="1">
      <alignment horizontal="center" vertical="center" wrapText="1"/>
    </xf>
    <xf numFmtId="0" fontId="28" fillId="0" borderId="5" xfId="25" applyFont="1" applyFill="1" applyBorder="1" applyAlignment="1">
      <alignment vertical="center" wrapText="1"/>
    </xf>
    <xf numFmtId="0" fontId="24" fillId="0" borderId="9" xfId="25" applyFont="1" applyFill="1" applyBorder="1" applyAlignment="1">
      <alignment horizontal="center" vertical="center" wrapText="1"/>
    </xf>
    <xf numFmtId="0" fontId="21" fillId="0" borderId="9" xfId="25" applyFont="1" applyFill="1" applyBorder="1" applyAlignment="1">
      <alignment horizontal="center" vertical="center" wrapText="1"/>
    </xf>
    <xf numFmtId="0" fontId="28" fillId="0" borderId="5" xfId="25" applyFont="1" applyFill="1" applyBorder="1" applyAlignment="1">
      <alignment horizontal="center" vertical="center" wrapText="1"/>
    </xf>
    <xf numFmtId="0" fontId="28" fillId="0" borderId="9" xfId="25" applyFont="1" applyFill="1" applyBorder="1" applyAlignment="1">
      <alignment horizontal="center" vertical="center" wrapText="1"/>
    </xf>
    <xf numFmtId="0" fontId="24" fillId="0" borderId="5" xfId="25" applyFont="1" applyFill="1" applyBorder="1" applyAlignment="1">
      <alignment horizontal="center" vertical="center"/>
    </xf>
    <xf numFmtId="0" fontId="20" fillId="0" borderId="5" xfId="25" applyFont="1" applyBorder="1" applyAlignment="1">
      <alignment vertical="center"/>
    </xf>
    <xf numFmtId="0" fontId="1" fillId="16" borderId="0" xfId="25" applyFont="1" applyFill="1" applyBorder="1" applyAlignment="1">
      <alignment vertical="center" wrapText="1"/>
    </xf>
    <xf numFmtId="0" fontId="14" fillId="0" borderId="9" xfId="0" applyNumberFormat="1" applyFont="1" applyFill="1" applyBorder="1" applyAlignment="1">
      <alignment horizontal="center" vertical="center" wrapText="1"/>
    </xf>
    <xf numFmtId="0" fontId="1" fillId="16" borderId="0" xfId="25" applyFont="1" applyFill="1" applyBorder="1" applyAlignment="1">
      <alignment horizontal="center" vertical="center" wrapText="1"/>
    </xf>
    <xf numFmtId="0" fontId="6" fillId="0" borderId="8" xfId="25" applyFont="1" applyFill="1" applyBorder="1" applyAlignment="1">
      <alignment horizontal="center" vertical="center" wrapText="1"/>
    </xf>
    <xf numFmtId="49" fontId="6" fillId="0" borderId="8" xfId="25" applyNumberFormat="1" applyFont="1" applyFill="1" applyBorder="1" applyAlignment="1">
      <alignment horizontal="center" vertical="center" wrapText="1"/>
    </xf>
    <xf numFmtId="3" fontId="14" fillId="0" borderId="8" xfId="25" applyNumberFormat="1" applyFont="1" applyFill="1" applyBorder="1" applyAlignment="1">
      <alignment horizontal="center" vertical="center" wrapText="1"/>
    </xf>
    <xf numFmtId="3" fontId="30" fillId="0" borderId="8" xfId="25" applyNumberFormat="1" applyFont="1" applyFill="1" applyBorder="1" applyAlignment="1">
      <alignment horizontal="center" vertical="center"/>
    </xf>
    <xf numFmtId="0" fontId="4" fillId="0" borderId="5" xfId="25" applyFill="1" applyBorder="1"/>
    <xf numFmtId="0" fontId="10" fillId="0" borderId="9" xfId="25" applyFont="1" applyFill="1" applyBorder="1" applyAlignment="1">
      <alignment horizontal="center" vertical="top" wrapText="1"/>
    </xf>
    <xf numFmtId="0" fontId="4" fillId="0" borderId="5" xfId="25" applyFont="1" applyBorder="1"/>
    <xf numFmtId="0" fontId="6" fillId="0" borderId="9" xfId="25" applyFont="1" applyBorder="1" applyAlignment="1">
      <alignment horizontal="center"/>
    </xf>
    <xf numFmtId="0" fontId="6" fillId="0" borderId="9" xfId="25" applyFont="1" applyBorder="1" applyAlignment="1"/>
    <xf numFmtId="0" fontId="28" fillId="0" borderId="0" xfId="25" applyFont="1" applyFill="1" applyBorder="1" applyAlignment="1">
      <alignment vertical="center"/>
    </xf>
    <xf numFmtId="3" fontId="56" fillId="0" borderId="9" xfId="25" applyNumberFormat="1" applyFont="1" applyFill="1" applyBorder="1" applyAlignment="1">
      <alignment horizontal="center" vertical="center" wrapText="1"/>
    </xf>
    <xf numFmtId="3" fontId="31" fillId="0" borderId="9" xfId="25" applyNumberFormat="1" applyFont="1" applyFill="1" applyBorder="1" applyAlignment="1">
      <alignment horizontal="center" vertical="center" wrapText="1"/>
    </xf>
    <xf numFmtId="3" fontId="22" fillId="0" borderId="9" xfId="25" applyNumberFormat="1" applyFont="1" applyFill="1" applyBorder="1" applyAlignment="1">
      <alignment horizontal="center" vertical="center" wrapText="1"/>
    </xf>
    <xf numFmtId="3" fontId="54" fillId="0" borderId="9" xfId="25" applyNumberFormat="1" applyFont="1" applyFill="1" applyBorder="1" applyAlignment="1">
      <alignment horizontal="center" vertical="center" wrapText="1"/>
    </xf>
    <xf numFmtId="3" fontId="55" fillId="0" borderId="9" xfId="25" applyNumberFormat="1" applyFont="1" applyFill="1" applyBorder="1" applyAlignment="1">
      <alignment horizontal="center" vertical="center" wrapText="1"/>
    </xf>
    <xf numFmtId="0" fontId="2" fillId="0" borderId="9" xfId="0" applyNumberFormat="1" applyFont="1" applyFill="1" applyBorder="1" applyAlignment="1">
      <alignment horizontal="center" vertical="center" wrapText="1"/>
    </xf>
    <xf numFmtId="0" fontId="0" fillId="0" borderId="0" xfId="0" applyFill="1"/>
    <xf numFmtId="3" fontId="29" fillId="0" borderId="9" xfId="25" applyNumberFormat="1" applyFont="1" applyFill="1" applyBorder="1" applyAlignment="1">
      <alignment horizontal="center" vertical="center" wrapText="1"/>
    </xf>
    <xf numFmtId="0" fontId="49" fillId="0" borderId="9" xfId="25" applyFont="1" applyFill="1" applyBorder="1" applyAlignment="1">
      <alignment horizontal="center" vertical="center" wrapText="1"/>
    </xf>
    <xf numFmtId="0" fontId="12" fillId="0" borderId="0" xfId="25" applyFont="1" applyFill="1" applyBorder="1" applyAlignment="1">
      <alignment vertical="center"/>
    </xf>
    <xf numFmtId="0" fontId="23" fillId="0" borderId="9" xfId="25" applyNumberFormat="1" applyFont="1" applyFill="1" applyBorder="1" applyAlignment="1">
      <alignment horizontal="center" vertical="center" wrapText="1"/>
    </xf>
    <xf numFmtId="3" fontId="14" fillId="0" borderId="9" xfId="25" applyNumberFormat="1" applyFont="1" applyFill="1" applyBorder="1" applyAlignment="1">
      <alignment horizontal="center" vertical="center" wrapText="1"/>
    </xf>
    <xf numFmtId="3" fontId="51" fillId="0" borderId="9" xfId="25" applyNumberFormat="1" applyFont="1" applyFill="1" applyBorder="1" applyAlignment="1">
      <alignment horizontal="center" vertical="center" wrapText="1"/>
    </xf>
    <xf numFmtId="3" fontId="52" fillId="0" borderId="9" xfId="25" applyNumberFormat="1" applyFont="1" applyFill="1" applyBorder="1" applyAlignment="1">
      <alignment horizontal="center" vertical="center" wrapText="1"/>
    </xf>
    <xf numFmtId="3" fontId="53" fillId="0" borderId="9" xfId="25" applyNumberFormat="1" applyFont="1" applyFill="1" applyBorder="1" applyAlignment="1">
      <alignment horizontal="center" vertical="center" wrapText="1"/>
    </xf>
    <xf numFmtId="3" fontId="42" fillId="0" borderId="9" xfId="25" applyNumberFormat="1" applyFont="1" applyFill="1" applyBorder="1" applyAlignment="1">
      <alignment horizontal="center" vertical="center" wrapText="1"/>
    </xf>
    <xf numFmtId="3" fontId="43" fillId="0" borderId="9" xfId="25" applyNumberFormat="1" applyFont="1" applyFill="1" applyBorder="1" applyAlignment="1">
      <alignment horizontal="center" vertical="center" wrapText="1"/>
    </xf>
    <xf numFmtId="3" fontId="22" fillId="0" borderId="9" xfId="25" applyNumberFormat="1" applyFont="1" applyFill="1" applyBorder="1" applyAlignment="1">
      <alignment horizontal="center" vertical="center"/>
    </xf>
    <xf numFmtId="0" fontId="12" fillId="0" borderId="0" xfId="25" applyFont="1" applyFill="1" applyBorder="1" applyAlignment="1">
      <alignment vertical="center" wrapText="1"/>
    </xf>
    <xf numFmtId="3" fontId="11" fillId="0" borderId="9" xfId="25" applyNumberFormat="1" applyFont="1" applyFill="1" applyBorder="1" applyAlignment="1">
      <alignment horizontal="center" vertical="center" wrapText="1"/>
    </xf>
    <xf numFmtId="3" fontId="11" fillId="0" borderId="9" xfId="25" applyNumberFormat="1" applyFont="1" applyFill="1" applyBorder="1" applyAlignment="1">
      <alignment horizontal="center" vertical="center"/>
    </xf>
    <xf numFmtId="0" fontId="2" fillId="0" borderId="9" xfId="0" applyFont="1" applyBorder="1" applyAlignment="1">
      <alignment horizontal="center" vertical="center" wrapText="1"/>
    </xf>
    <xf numFmtId="0" fontId="14" fillId="0" borderId="9" xfId="25" applyNumberFormat="1" applyFont="1" applyFill="1" applyBorder="1" applyAlignment="1">
      <alignment horizontal="center" vertical="top" wrapText="1"/>
    </xf>
    <xf numFmtId="3" fontId="47" fillId="16" borderId="0" xfId="25" applyNumberFormat="1" applyFont="1" applyFill="1" applyBorder="1" applyAlignment="1">
      <alignment horizontal="center" vertical="center"/>
    </xf>
    <xf numFmtId="3" fontId="54" fillId="0" borderId="0" xfId="25" applyNumberFormat="1" applyFont="1" applyFill="1" applyBorder="1" applyAlignment="1">
      <alignment horizontal="center" vertical="center" wrapText="1"/>
    </xf>
    <xf numFmtId="0" fontId="24" fillId="0" borderId="9" xfId="25" applyNumberFormat="1" applyFont="1" applyFill="1" applyBorder="1" applyAlignment="1">
      <alignment horizontal="center" vertical="top" wrapText="1"/>
    </xf>
    <xf numFmtId="0" fontId="20" fillId="0" borderId="0" xfId="25" applyFont="1" applyAlignment="1">
      <alignment horizontal="center" vertical="center"/>
    </xf>
    <xf numFmtId="0" fontId="21" fillId="0" borderId="0" xfId="25" applyFont="1" applyAlignment="1">
      <alignment horizontal="center" vertical="center"/>
    </xf>
    <xf numFmtId="0" fontId="22" fillId="0" borderId="0" xfId="25" applyFont="1" applyAlignment="1">
      <alignment horizontal="center" vertical="center"/>
    </xf>
    <xf numFmtId="3" fontId="58" fillId="0" borderId="0" xfId="25" applyNumberFormat="1" applyFont="1" applyAlignment="1">
      <alignment horizontal="center" vertical="center"/>
    </xf>
    <xf numFmtId="0" fontId="14" fillId="16" borderId="0" xfId="25" applyFont="1" applyFill="1" applyBorder="1" applyAlignment="1">
      <alignment vertical="center" wrapText="1"/>
    </xf>
    <xf numFmtId="3" fontId="47" fillId="16" borderId="0" xfId="25" applyNumberFormat="1" applyFont="1" applyFill="1" applyAlignment="1">
      <alignment horizontal="center"/>
    </xf>
    <xf numFmtId="0" fontId="1" fillId="0" borderId="0" xfId="25" applyFont="1" applyFill="1" applyBorder="1" applyAlignment="1">
      <alignment vertical="center" wrapText="1"/>
    </xf>
    <xf numFmtId="0" fontId="14" fillId="0" borderId="0" xfId="25" applyFont="1" applyFill="1" applyBorder="1" applyAlignment="1">
      <alignment vertical="center" wrapText="1"/>
    </xf>
    <xf numFmtId="3" fontId="47" fillId="0" borderId="0" xfId="25" applyNumberFormat="1" applyFont="1" applyAlignment="1">
      <alignment horizontal="center"/>
    </xf>
    <xf numFmtId="49" fontId="24" fillId="0" borderId="0" xfId="25" applyNumberFormat="1" applyFont="1" applyFill="1" applyBorder="1" applyAlignment="1">
      <alignment horizontal="center" vertical="center" wrapText="1"/>
    </xf>
    <xf numFmtId="1" fontId="21" fillId="0" borderId="0" xfId="25" applyNumberFormat="1" applyFont="1" applyFill="1" applyBorder="1" applyAlignment="1">
      <alignment horizontal="center" vertical="center" wrapText="1"/>
    </xf>
    <xf numFmtId="4" fontId="22" fillId="0" borderId="0" xfId="25" applyNumberFormat="1" applyFont="1" applyFill="1" applyBorder="1" applyAlignment="1">
      <alignment horizontal="center" vertical="center" wrapText="1"/>
    </xf>
    <xf numFmtId="3" fontId="58" fillId="0" borderId="0" xfId="25" applyNumberFormat="1" applyFont="1" applyFill="1" applyBorder="1" applyAlignment="1">
      <alignment horizontal="center" vertical="center"/>
    </xf>
    <xf numFmtId="0" fontId="25" fillId="16" borderId="0" xfId="25" applyFont="1" applyFill="1" applyBorder="1" applyAlignment="1">
      <alignment horizontal="center" vertical="center" wrapText="1"/>
    </xf>
    <xf numFmtId="0" fontId="24" fillId="0" borderId="9" xfId="24" applyNumberFormat="1" applyFont="1" applyFill="1" applyBorder="1" applyAlignment="1">
      <alignment horizontal="center" vertical="center" wrapText="1"/>
    </xf>
    <xf numFmtId="0" fontId="23" fillId="0" borderId="9" xfId="0" applyFont="1" applyFill="1" applyBorder="1" applyAlignment="1">
      <alignment horizontal="center" vertical="center" wrapText="1"/>
    </xf>
    <xf numFmtId="0" fontId="25" fillId="0" borderId="0" xfId="25" applyFont="1" applyFill="1" applyBorder="1" applyAlignment="1">
      <alignment horizontal="center" vertical="center" wrapText="1"/>
    </xf>
    <xf numFmtId="3" fontId="22" fillId="0" borderId="9" xfId="0" applyNumberFormat="1" applyFont="1" applyFill="1" applyBorder="1" applyAlignment="1">
      <alignment horizontal="center" vertical="center"/>
    </xf>
    <xf numFmtId="0" fontId="24" fillId="0" borderId="9" xfId="0" applyFont="1" applyFill="1" applyBorder="1" applyAlignment="1">
      <alignment horizontal="center" vertical="center" wrapText="1"/>
    </xf>
    <xf numFmtId="3" fontId="58" fillId="16" borderId="0" xfId="25" applyNumberFormat="1" applyFont="1" applyFill="1" applyAlignment="1">
      <alignment horizontal="center" vertical="center"/>
    </xf>
    <xf numFmtId="0" fontId="24" fillId="0" borderId="0" xfId="24" applyNumberFormat="1" applyFont="1" applyFill="1" applyBorder="1" applyAlignment="1">
      <alignment horizontal="center" vertical="center" wrapText="1"/>
    </xf>
    <xf numFmtId="3" fontId="21" fillId="0" borderId="0" xfId="0" applyNumberFormat="1" applyFont="1" applyFill="1" applyBorder="1" applyAlignment="1">
      <alignment horizontal="center" vertical="center"/>
    </xf>
    <xf numFmtId="3" fontId="58" fillId="0" borderId="0" xfId="25" applyNumberFormat="1" applyFont="1" applyFill="1" applyAlignment="1">
      <alignment horizontal="center" vertical="center"/>
    </xf>
    <xf numFmtId="0" fontId="25" fillId="0" borderId="2" xfId="25" applyFont="1" applyFill="1" applyBorder="1" applyAlignment="1">
      <alignment horizontal="center" vertical="center" wrapText="1"/>
    </xf>
    <xf numFmtId="0" fontId="25" fillId="0" borderId="3" xfId="25" applyFont="1" applyFill="1" applyBorder="1" applyAlignment="1">
      <alignment horizontal="center" vertical="center" wrapText="1"/>
    </xf>
    <xf numFmtId="0" fontId="12" fillId="16" borderId="3" xfId="25" applyFont="1" applyFill="1" applyBorder="1" applyAlignment="1">
      <alignment horizontal="center" vertical="center"/>
    </xf>
    <xf numFmtId="0" fontId="2" fillId="0" borderId="5" xfId="25" applyFont="1" applyFill="1" applyBorder="1" applyAlignment="1">
      <alignment horizontal="center"/>
    </xf>
    <xf numFmtId="49" fontId="14" fillId="0" borderId="9" xfId="0" applyNumberFormat="1" applyFont="1" applyFill="1" applyBorder="1" applyAlignment="1">
      <alignment horizontal="center" vertical="center" wrapText="1"/>
    </xf>
    <xf numFmtId="4" fontId="6" fillId="0" borderId="10" xfId="0" applyNumberFormat="1" applyFont="1" applyFill="1" applyBorder="1" applyAlignment="1">
      <alignment vertical="center" wrapText="1"/>
    </xf>
    <xf numFmtId="4" fontId="6" fillId="0" borderId="0" xfId="0" applyNumberFormat="1" applyFont="1" applyFill="1" applyBorder="1" applyAlignment="1">
      <alignment vertical="center" wrapText="1"/>
    </xf>
    <xf numFmtId="0" fontId="0" fillId="16" borderId="0" xfId="0" applyFill="1" applyBorder="1" applyAlignment="1"/>
    <xf numFmtId="0" fontId="0" fillId="16" borderId="0" xfId="0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6" fillId="0" borderId="9" xfId="25" applyFont="1" applyFill="1" applyBorder="1" applyAlignment="1">
      <alignment horizontal="center"/>
    </xf>
    <xf numFmtId="0" fontId="6" fillId="0" borderId="5" xfId="25" applyFont="1" applyFill="1" applyBorder="1" applyAlignment="1">
      <alignment horizontal="center"/>
    </xf>
    <xf numFmtId="3" fontId="29" fillId="0" borderId="9" xfId="25" applyNumberFormat="1" applyFont="1" applyFill="1" applyBorder="1" applyAlignment="1">
      <alignment horizontal="center" vertical="center"/>
    </xf>
    <xf numFmtId="0" fontId="20" fillId="0" borderId="9" xfId="25" applyFont="1" applyBorder="1" applyAlignment="1">
      <alignment vertical="center"/>
    </xf>
    <xf numFmtId="3" fontId="21" fillId="0" borderId="9" xfId="25" applyNumberFormat="1" applyFont="1" applyBorder="1" applyAlignment="1">
      <alignment horizontal="center" vertical="center"/>
    </xf>
    <xf numFmtId="0" fontId="23" fillId="0" borderId="9" xfId="25" applyFont="1" applyBorder="1" applyAlignment="1">
      <alignment horizontal="center" vertical="center" wrapText="1"/>
    </xf>
    <xf numFmtId="0" fontId="8" fillId="0" borderId="9" xfId="25" applyFont="1" applyFill="1" applyBorder="1" applyAlignment="1">
      <alignment vertical="center"/>
    </xf>
    <xf numFmtId="0" fontId="8" fillId="0" borderId="5" xfId="25" applyFont="1" applyFill="1" applyBorder="1" applyAlignment="1">
      <alignment vertical="center"/>
    </xf>
    <xf numFmtId="0" fontId="6" fillId="0" borderId="5" xfId="25" applyFont="1" applyFill="1" applyBorder="1" applyAlignment="1">
      <alignment vertical="center"/>
    </xf>
    <xf numFmtId="0" fontId="21" fillId="0" borderId="9" xfId="0" applyFont="1" applyFill="1" applyBorder="1" applyAlignment="1">
      <alignment horizontal="center" vertical="center" wrapText="1"/>
    </xf>
    <xf numFmtId="0" fontId="10" fillId="0" borderId="9" xfId="0" applyNumberFormat="1" applyFont="1" applyFill="1" applyBorder="1" applyAlignment="1">
      <alignment horizontal="center" vertical="center" wrapText="1"/>
    </xf>
    <xf numFmtId="0" fontId="6" fillId="0" borderId="0" xfId="25" applyFont="1" applyBorder="1" applyAlignment="1">
      <alignment horizontal="center"/>
    </xf>
    <xf numFmtId="0" fontId="10" fillId="0" borderId="0" xfId="25" applyNumberFormat="1" applyFont="1" applyFill="1" applyBorder="1" applyAlignment="1">
      <alignment horizontal="center" vertical="center" wrapText="1"/>
    </xf>
    <xf numFmtId="0" fontId="14" fillId="0" borderId="0" xfId="25" applyFont="1" applyFill="1" applyBorder="1" applyAlignment="1">
      <alignment horizontal="center" vertical="center" wrapText="1"/>
    </xf>
    <xf numFmtId="0" fontId="2" fillId="0" borderId="0" xfId="22" applyNumberFormat="1" applyFont="1" applyFill="1" applyBorder="1" applyAlignment="1">
      <alignment horizontal="center" vertical="center" wrapText="1"/>
    </xf>
    <xf numFmtId="0" fontId="24" fillId="0" borderId="7" xfId="25" applyFont="1" applyFill="1" applyBorder="1" applyAlignment="1">
      <alignment horizontal="center" vertical="center" wrapText="1"/>
    </xf>
    <xf numFmtId="3" fontId="60" fillId="0" borderId="9" xfId="0" applyNumberFormat="1" applyFont="1" applyFill="1" applyBorder="1" applyAlignment="1">
      <alignment horizontal="center" vertical="center"/>
    </xf>
    <xf numFmtId="3" fontId="43" fillId="0" borderId="9" xfId="0" applyNumberFormat="1" applyFont="1" applyFill="1" applyBorder="1" applyAlignment="1">
      <alignment horizontal="center" vertical="center"/>
    </xf>
    <xf numFmtId="0" fontId="64" fillId="16" borderId="9" xfId="25" applyFont="1" applyFill="1" applyBorder="1" applyAlignment="1">
      <alignment horizontal="center" vertical="top" wrapText="1"/>
    </xf>
    <xf numFmtId="49" fontId="2" fillId="16" borderId="9" xfId="25" applyNumberFormat="1" applyFont="1" applyFill="1" applyBorder="1" applyAlignment="1">
      <alignment horizontal="center" vertical="center" wrapText="1"/>
    </xf>
    <xf numFmtId="0" fontId="21" fillId="0" borderId="9" xfId="25" applyNumberFormat="1" applyFont="1" applyFill="1" applyBorder="1" applyAlignment="1">
      <alignment horizontal="center" vertical="top" wrapText="1"/>
    </xf>
    <xf numFmtId="3" fontId="52" fillId="0" borderId="9" xfId="25" applyNumberFormat="1" applyFont="1" applyFill="1" applyBorder="1" applyAlignment="1">
      <alignment horizontal="center" vertical="center"/>
    </xf>
    <xf numFmtId="0" fontId="10" fillId="0" borderId="9" xfId="0" applyFont="1" applyBorder="1" applyAlignment="1">
      <alignment horizontal="center" vertical="center" wrapText="1"/>
    </xf>
    <xf numFmtId="0" fontId="23" fillId="0" borderId="10" xfId="25" applyFont="1" applyFill="1" applyBorder="1" applyAlignment="1">
      <alignment horizontal="center" vertical="center" wrapText="1"/>
    </xf>
    <xf numFmtId="0" fontId="6" fillId="0" borderId="9" xfId="25" applyFont="1" applyFill="1" applyBorder="1" applyAlignment="1">
      <alignment vertical="center" wrapText="1"/>
    </xf>
    <xf numFmtId="0" fontId="23" fillId="0" borderId="9" xfId="24" applyNumberFormat="1" applyFont="1" applyFill="1" applyBorder="1" applyAlignment="1">
      <alignment horizontal="center" vertical="top" wrapText="1"/>
    </xf>
    <xf numFmtId="0" fontId="21" fillId="0" borderId="9" xfId="0" applyFont="1" applyFill="1" applyBorder="1" applyAlignment="1">
      <alignment horizontal="center" vertical="center"/>
    </xf>
    <xf numFmtId="0" fontId="8" fillId="0" borderId="11" xfId="25" applyFont="1" applyFill="1" applyBorder="1" applyAlignment="1">
      <alignment horizontal="center" vertical="center" wrapText="1"/>
    </xf>
    <xf numFmtId="0" fontId="14" fillId="0" borderId="9" xfId="25" applyFont="1" applyFill="1" applyBorder="1" applyAlignment="1">
      <alignment horizontal="center" vertical="top" wrapText="1"/>
    </xf>
    <xf numFmtId="0" fontId="2" fillId="0" borderId="9" xfId="25" applyFont="1" applyFill="1" applyBorder="1" applyAlignment="1">
      <alignment vertical="center" wrapText="1"/>
    </xf>
    <xf numFmtId="0" fontId="4" fillId="0" borderId="0" xfId="25" applyFont="1" applyFill="1" applyBorder="1" applyAlignment="1">
      <alignment horizontal="center"/>
    </xf>
    <xf numFmtId="0" fontId="20" fillId="0" borderId="0" xfId="25" applyFont="1" applyFill="1" applyBorder="1" applyAlignment="1">
      <alignment horizontal="center" vertical="center"/>
    </xf>
    <xf numFmtId="0" fontId="8" fillId="0" borderId="9" xfId="25" applyFont="1" applyFill="1" applyBorder="1" applyAlignment="1">
      <alignment horizontal="center" vertical="center"/>
    </xf>
    <xf numFmtId="0" fontId="20" fillId="0" borderId="10" xfId="25" applyFont="1" applyBorder="1" applyAlignment="1">
      <alignment horizontal="center" vertical="center"/>
    </xf>
    <xf numFmtId="49" fontId="1" fillId="16" borderId="0" xfId="0" applyNumberFormat="1" applyFont="1" applyFill="1" applyAlignment="1"/>
    <xf numFmtId="0" fontId="4" fillId="1" borderId="0" xfId="25" applyFont="1" applyFill="1" applyAlignment="1"/>
    <xf numFmtId="0" fontId="6" fillId="0" borderId="0" xfId="25" applyFont="1" applyFill="1" applyBorder="1" applyAlignment="1">
      <alignment horizontal="center"/>
    </xf>
    <xf numFmtId="3" fontId="43" fillId="0" borderId="12" xfId="25" applyNumberFormat="1" applyFont="1" applyFill="1" applyBorder="1" applyAlignment="1">
      <alignment horizontal="center" vertical="center" wrapText="1"/>
    </xf>
    <xf numFmtId="0" fontId="24" fillId="0" borderId="13" xfId="25" applyFont="1" applyFill="1" applyBorder="1" applyAlignment="1">
      <alignment vertical="center" wrapText="1"/>
    </xf>
    <xf numFmtId="0" fontId="2" fillId="0" borderId="9" xfId="25" applyFont="1" applyFill="1" applyBorder="1" applyAlignment="1">
      <alignment horizontal="center"/>
    </xf>
    <xf numFmtId="0" fontId="23" fillId="0" borderId="10" xfId="25" applyFont="1" applyFill="1" applyBorder="1" applyAlignment="1">
      <alignment vertical="center" wrapText="1"/>
    </xf>
    <xf numFmtId="0" fontId="23" fillId="0" borderId="9" xfId="25" applyFont="1" applyFill="1" applyBorder="1" applyAlignment="1">
      <alignment horizontal="center" vertical="top" wrapText="1"/>
    </xf>
    <xf numFmtId="0" fontId="10" fillId="0" borderId="9" xfId="22" applyNumberFormat="1" applyFont="1" applyFill="1" applyBorder="1" applyAlignment="1">
      <alignment horizontal="center" vertical="center" wrapText="1"/>
    </xf>
    <xf numFmtId="3" fontId="30" fillId="0" borderId="0" xfId="25" applyNumberFormat="1" applyFont="1" applyFill="1" applyBorder="1" applyAlignment="1">
      <alignment horizontal="center" vertical="center"/>
    </xf>
    <xf numFmtId="3" fontId="55" fillId="0" borderId="9" xfId="0" applyNumberFormat="1" applyFont="1" applyFill="1" applyBorder="1" applyAlignment="1">
      <alignment horizontal="center" vertical="center"/>
    </xf>
    <xf numFmtId="3" fontId="29" fillId="0" borderId="0" xfId="25" applyNumberFormat="1" applyFont="1" applyFill="1" applyBorder="1" applyAlignment="1">
      <alignment horizontal="center" vertical="center"/>
    </xf>
    <xf numFmtId="3" fontId="11" fillId="0" borderId="0" xfId="25" applyNumberFormat="1" applyFont="1" applyFill="1" applyBorder="1" applyAlignment="1">
      <alignment horizontal="center" vertical="center"/>
    </xf>
    <xf numFmtId="0" fontId="21" fillId="0" borderId="0" xfId="24" applyNumberFormat="1" applyFont="1" applyFill="1" applyBorder="1" applyAlignment="1">
      <alignment horizontal="center" vertical="center" wrapText="1"/>
    </xf>
    <xf numFmtId="0" fontId="23" fillId="0" borderId="0" xfId="0" applyFont="1" applyFill="1" applyBorder="1" applyAlignment="1">
      <alignment horizontal="center" vertical="center" wrapText="1"/>
    </xf>
    <xf numFmtId="3" fontId="22" fillId="0" borderId="0" xfId="0" applyNumberFormat="1" applyFont="1" applyFill="1" applyBorder="1" applyAlignment="1">
      <alignment horizontal="center" vertical="center"/>
    </xf>
    <xf numFmtId="4" fontId="11" fillId="0" borderId="9" xfId="25" applyNumberFormat="1" applyFont="1" applyFill="1" applyBorder="1" applyAlignment="1">
      <alignment horizontal="center" vertical="center" wrapText="1"/>
    </xf>
    <xf numFmtId="0" fontId="10" fillId="0" borderId="9" xfId="25" applyNumberFormat="1" applyFont="1" applyFill="1" applyBorder="1" applyAlignment="1">
      <alignment horizontal="center" vertical="top" wrapText="1"/>
    </xf>
    <xf numFmtId="0" fontId="6" fillId="0" borderId="10" xfId="25" applyFont="1" applyFill="1" applyBorder="1" applyAlignment="1">
      <alignment horizontal="center" vertical="center" wrapText="1"/>
    </xf>
    <xf numFmtId="3" fontId="53" fillId="0" borderId="9" xfId="25" applyNumberFormat="1" applyFont="1" applyFill="1" applyBorder="1" applyAlignment="1">
      <alignment horizontal="center" vertical="center"/>
    </xf>
    <xf numFmtId="0" fontId="4" fillId="0" borderId="9" xfId="25" applyBorder="1"/>
    <xf numFmtId="0" fontId="6" fillId="0" borderId="9" xfId="24" applyNumberFormat="1" applyFont="1" applyFill="1" applyBorder="1" applyAlignment="1">
      <alignment horizontal="center" vertical="center" wrapText="1"/>
    </xf>
    <xf numFmtId="0" fontId="14" fillId="0" borderId="9" xfId="24" applyNumberFormat="1" applyFont="1" applyFill="1" applyBorder="1" applyAlignment="1">
      <alignment horizontal="center" vertical="center" wrapText="1"/>
    </xf>
    <xf numFmtId="0" fontId="10" fillId="0" borderId="9" xfId="25" applyNumberFormat="1" applyFont="1" applyFill="1" applyBorder="1" applyAlignment="1">
      <alignment horizontal="center" vertical="center" wrapText="1"/>
    </xf>
    <xf numFmtId="0" fontId="50" fillId="0" borderId="9" xfId="25" applyFont="1" applyFill="1" applyBorder="1" applyAlignment="1">
      <alignment horizontal="center" vertical="center" wrapText="1"/>
    </xf>
    <xf numFmtId="49" fontId="10" fillId="16" borderId="9" xfId="25" applyNumberFormat="1" applyFont="1" applyFill="1" applyBorder="1" applyAlignment="1">
      <alignment horizontal="center" vertical="center" wrapText="1"/>
    </xf>
    <xf numFmtId="3" fontId="69" fillId="0" borderId="9" xfId="25" applyNumberFormat="1" applyFont="1" applyFill="1" applyBorder="1" applyAlignment="1">
      <alignment horizontal="center" vertical="center" wrapText="1"/>
    </xf>
    <xf numFmtId="3" fontId="46" fillId="0" borderId="9" xfId="25" applyNumberFormat="1" applyFont="1" applyFill="1" applyBorder="1" applyAlignment="1">
      <alignment horizontal="center" vertical="center" wrapText="1"/>
    </xf>
    <xf numFmtId="3" fontId="11" fillId="0" borderId="0" xfId="25" applyNumberFormat="1" applyFont="1" applyFill="1" applyBorder="1" applyAlignment="1">
      <alignment horizontal="center" vertical="center" wrapText="1"/>
    </xf>
    <xf numFmtId="0" fontId="2" fillId="0" borderId="10" xfId="25" applyFont="1" applyFill="1" applyBorder="1" applyAlignment="1">
      <alignment horizontal="center" vertical="center" wrapText="1"/>
    </xf>
    <xf numFmtId="49" fontId="2" fillId="0" borderId="9" xfId="0" applyNumberFormat="1" applyFont="1" applyFill="1" applyBorder="1" applyAlignment="1">
      <alignment horizontal="center" vertical="center" wrapText="1"/>
    </xf>
    <xf numFmtId="0" fontId="0" fillId="0" borderId="9" xfId="0" applyBorder="1" applyAlignment="1"/>
    <xf numFmtId="0" fontId="8" fillId="0" borderId="14" xfId="25" applyFont="1" applyFill="1" applyBorder="1" applyAlignment="1">
      <alignment vertical="center" wrapText="1"/>
    </xf>
    <xf numFmtId="0" fontId="21" fillId="0" borderId="9" xfId="25" applyFont="1" applyBorder="1" applyAlignment="1">
      <alignment horizontal="center" vertical="center"/>
    </xf>
    <xf numFmtId="0" fontId="6" fillId="0" borderId="9" xfId="23" applyNumberFormat="1" applyFont="1" applyFill="1" applyBorder="1" applyAlignment="1">
      <alignment horizontal="center" vertical="center" wrapText="1"/>
    </xf>
    <xf numFmtId="49" fontId="6" fillId="0" borderId="9" xfId="0" applyNumberFormat="1" applyFont="1" applyFill="1" applyBorder="1" applyAlignment="1">
      <alignment horizontal="center" vertical="center" wrapText="1"/>
    </xf>
    <xf numFmtId="0" fontId="2" fillId="0" borderId="7" xfId="25" applyFont="1" applyFill="1" applyBorder="1" applyAlignment="1">
      <alignment horizontal="center" vertical="center" wrapText="1"/>
    </xf>
    <xf numFmtId="0" fontId="2" fillId="0" borderId="14" xfId="25" applyFont="1" applyFill="1" applyBorder="1" applyAlignment="1">
      <alignment horizontal="center" vertical="center" wrapText="1"/>
    </xf>
    <xf numFmtId="0" fontId="8" fillId="0" borderId="15" xfId="25" applyFont="1" applyFill="1" applyBorder="1" applyAlignment="1">
      <alignment horizontal="center" vertical="center" wrapText="1"/>
    </xf>
    <xf numFmtId="0" fontId="71" fillId="0" borderId="9" xfId="25" applyNumberFormat="1" applyFont="1" applyFill="1" applyBorder="1" applyAlignment="1">
      <alignment horizontal="center" vertical="center" wrapText="1"/>
    </xf>
    <xf numFmtId="0" fontId="10" fillId="0" borderId="10" xfId="25" applyNumberFormat="1" applyFont="1" applyFill="1" applyBorder="1" applyAlignment="1">
      <alignment horizontal="center" vertical="center" wrapText="1"/>
    </xf>
    <xf numFmtId="0" fontId="2" fillId="0" borderId="16" xfId="25" applyFont="1" applyFill="1" applyBorder="1" applyAlignment="1">
      <alignment horizontal="center" vertical="center" wrapText="1"/>
    </xf>
    <xf numFmtId="0" fontId="10" fillId="0" borderId="14" xfId="25" applyNumberFormat="1" applyFont="1" applyFill="1" applyBorder="1" applyAlignment="1">
      <alignment horizontal="center" vertical="center" wrapText="1"/>
    </xf>
    <xf numFmtId="0" fontId="14" fillId="0" borderId="14" xfId="25" applyNumberFormat="1" applyFont="1" applyFill="1" applyBorder="1" applyAlignment="1">
      <alignment horizontal="center" vertical="center" wrapText="1"/>
    </xf>
    <xf numFmtId="0" fontId="6" fillId="0" borderId="16" xfId="25" applyFont="1" applyFill="1" applyBorder="1" applyAlignment="1">
      <alignment horizontal="center" vertical="center" wrapText="1"/>
    </xf>
    <xf numFmtId="0" fontId="2" fillId="0" borderId="14" xfId="25" applyNumberFormat="1" applyFont="1" applyFill="1" applyBorder="1" applyAlignment="1">
      <alignment horizontal="center" vertical="center" wrapText="1"/>
    </xf>
    <xf numFmtId="0" fontId="4" fillId="0" borderId="9" xfId="0" applyFont="1" applyBorder="1" applyAlignment="1">
      <alignment horizontal="center"/>
    </xf>
    <xf numFmtId="0" fontId="2" fillId="0" borderId="9" xfId="25" applyFont="1" applyFill="1" applyBorder="1" applyAlignment="1"/>
    <xf numFmtId="0" fontId="2" fillId="0" borderId="10" xfId="25" applyFont="1" applyFill="1" applyBorder="1" applyAlignment="1">
      <alignment horizontal="center"/>
    </xf>
    <xf numFmtId="0" fontId="2" fillId="0" borderId="7" xfId="25" applyFont="1" applyFill="1" applyBorder="1" applyAlignment="1">
      <alignment horizontal="center"/>
    </xf>
    <xf numFmtId="0" fontId="23" fillId="0" borderId="14" xfId="25" applyFont="1" applyFill="1" applyBorder="1" applyAlignment="1">
      <alignment horizontal="center" vertical="center" wrapText="1"/>
    </xf>
    <xf numFmtId="0" fontId="23" fillId="0" borderId="17" xfId="25" applyFont="1" applyFill="1" applyBorder="1" applyAlignment="1">
      <alignment horizontal="center" vertical="center" wrapText="1"/>
    </xf>
    <xf numFmtId="0" fontId="6" fillId="0" borderId="9" xfId="25" applyFont="1" applyFill="1" applyBorder="1" applyAlignment="1"/>
    <xf numFmtId="0" fontId="2" fillId="0" borderId="9" xfId="25" applyFont="1" applyFill="1" applyBorder="1" applyAlignment="1">
      <alignment horizontal="center" vertical="center" wrapText="1" shrinkToFit="1"/>
    </xf>
    <xf numFmtId="0" fontId="8" fillId="0" borderId="16" xfId="25" applyFont="1" applyFill="1" applyBorder="1" applyAlignment="1">
      <alignment horizontal="center" vertical="center" wrapText="1"/>
    </xf>
    <xf numFmtId="0" fontId="2" fillId="0" borderId="15" xfId="25" applyFont="1" applyFill="1" applyBorder="1" applyAlignment="1">
      <alignment horizontal="center" vertical="center" wrapText="1"/>
    </xf>
    <xf numFmtId="0" fontId="2" fillId="0" borderId="1" xfId="25" applyFont="1" applyFill="1" applyBorder="1" applyAlignment="1">
      <alignment horizontal="center" vertical="center" wrapText="1"/>
    </xf>
    <xf numFmtId="0" fontId="2" fillId="0" borderId="18" xfId="25" applyFont="1" applyFill="1" applyBorder="1" applyAlignment="1">
      <alignment horizontal="center" vertical="center" wrapText="1"/>
    </xf>
    <xf numFmtId="0" fontId="2" fillId="0" borderId="19" xfId="25" applyFont="1" applyFill="1" applyBorder="1" applyAlignment="1">
      <alignment horizontal="center" vertical="center" wrapText="1"/>
    </xf>
    <xf numFmtId="0" fontId="2" fillId="0" borderId="20" xfId="25" applyNumberFormat="1" applyFont="1" applyFill="1" applyBorder="1" applyAlignment="1">
      <alignment horizontal="center" vertical="center" wrapText="1"/>
    </xf>
    <xf numFmtId="0" fontId="2" fillId="0" borderId="21" xfId="25" applyFont="1" applyFill="1" applyBorder="1" applyAlignment="1">
      <alignment horizontal="center" vertical="center" wrapText="1"/>
    </xf>
    <xf numFmtId="0" fontId="2" fillId="0" borderId="22" xfId="25" applyNumberFormat="1" applyFont="1" applyFill="1" applyBorder="1" applyAlignment="1">
      <alignment horizontal="center" vertical="center" wrapText="1"/>
    </xf>
    <xf numFmtId="0" fontId="73" fillId="0" borderId="12" xfId="25" applyNumberFormat="1" applyFont="1" applyFill="1" applyBorder="1" applyAlignment="1">
      <alignment horizontal="center" vertical="center" wrapText="1"/>
    </xf>
    <xf numFmtId="0" fontId="73" fillId="0" borderId="9" xfId="25" applyNumberFormat="1" applyFont="1" applyFill="1" applyBorder="1" applyAlignment="1">
      <alignment horizontal="center" vertical="center" wrapText="1"/>
    </xf>
    <xf numFmtId="0" fontId="51" fillId="0" borderId="9" xfId="25" applyNumberFormat="1" applyFont="1" applyFill="1" applyBorder="1" applyAlignment="1">
      <alignment horizontal="center" vertical="top" wrapText="1"/>
    </xf>
    <xf numFmtId="0" fontId="4" fillId="0" borderId="9" xfId="0" applyFont="1" applyBorder="1" applyAlignment="1"/>
    <xf numFmtId="0" fontId="60" fillId="0" borderId="9" xfId="25" applyNumberFormat="1" applyFont="1" applyFill="1" applyBorder="1" applyAlignment="1">
      <alignment horizontal="center" vertical="top" wrapText="1"/>
    </xf>
    <xf numFmtId="0" fontId="60" fillId="16" borderId="9" xfId="25" applyFont="1" applyFill="1" applyBorder="1" applyAlignment="1">
      <alignment horizontal="center" vertical="center" wrapText="1"/>
    </xf>
    <xf numFmtId="0" fontId="42" fillId="16" borderId="9" xfId="25" applyFont="1" applyFill="1" applyBorder="1" applyAlignment="1">
      <alignment horizontal="center" vertical="top" wrapText="1"/>
    </xf>
    <xf numFmtId="0" fontId="24" fillId="0" borderId="6" xfId="25" applyFont="1" applyFill="1" applyBorder="1" applyAlignment="1">
      <alignment horizontal="center" vertical="center"/>
    </xf>
    <xf numFmtId="0" fontId="2" fillId="0" borderId="6" xfId="25" applyFont="1" applyFill="1" applyBorder="1" applyAlignment="1">
      <alignment horizontal="center"/>
    </xf>
    <xf numFmtId="0" fontId="2" fillId="0" borderId="0" xfId="25" applyFont="1" applyFill="1" applyBorder="1" applyAlignment="1">
      <alignment horizontal="center"/>
    </xf>
    <xf numFmtId="0" fontId="23" fillId="0" borderId="6" xfId="25" applyFont="1" applyFill="1" applyBorder="1" applyAlignment="1">
      <alignment horizontal="center" vertical="center" wrapText="1"/>
    </xf>
    <xf numFmtId="3" fontId="55" fillId="0" borderId="14" xfId="25" applyNumberFormat="1" applyFont="1" applyFill="1" applyBorder="1" applyAlignment="1">
      <alignment horizontal="center" vertical="center" wrapText="1"/>
    </xf>
    <xf numFmtId="0" fontId="51" fillId="0" borderId="9" xfId="25" applyNumberFormat="1" applyFont="1" applyFill="1" applyBorder="1" applyAlignment="1">
      <alignment horizontal="center" vertical="center" wrapText="1"/>
    </xf>
    <xf numFmtId="0" fontId="23" fillId="0" borderId="15" xfId="25" applyFont="1" applyFill="1" applyBorder="1" applyAlignment="1">
      <alignment horizontal="center" vertical="center" wrapText="1"/>
    </xf>
    <xf numFmtId="0" fontId="6" fillId="0" borderId="9" xfId="25" applyNumberFormat="1" applyFont="1" applyFill="1" applyBorder="1" applyAlignment="1">
      <alignment horizontal="right" vertical="top" wrapText="1"/>
    </xf>
    <xf numFmtId="0" fontId="60" fillId="0" borderId="9" xfId="24" applyNumberFormat="1" applyFont="1" applyFill="1" applyBorder="1" applyAlignment="1">
      <alignment horizontal="center" vertical="top" wrapText="1"/>
    </xf>
    <xf numFmtId="0" fontId="60" fillId="0" borderId="9" xfId="24" applyNumberFormat="1" applyFont="1" applyFill="1" applyBorder="1" applyAlignment="1">
      <alignment horizontal="center" vertical="center" wrapText="1"/>
    </xf>
    <xf numFmtId="0" fontId="21" fillId="0" borderId="9" xfId="0" applyFont="1" applyFill="1" applyBorder="1" applyAlignment="1">
      <alignment horizontal="center" vertical="top" wrapText="1"/>
    </xf>
    <xf numFmtId="0" fontId="51" fillId="0" borderId="9" xfId="25" applyFont="1" applyFill="1" applyBorder="1" applyAlignment="1">
      <alignment horizontal="center" vertical="center" wrapText="1"/>
    </xf>
    <xf numFmtId="0" fontId="51" fillId="0" borderId="9" xfId="25" applyFont="1" applyFill="1" applyBorder="1" applyAlignment="1">
      <alignment horizontal="center" vertical="top" wrapText="1"/>
    </xf>
    <xf numFmtId="0" fontId="21" fillId="0" borderId="9" xfId="0" applyNumberFormat="1" applyFont="1" applyFill="1" applyBorder="1" applyAlignment="1">
      <alignment horizontal="center" vertical="top" wrapText="1"/>
    </xf>
    <xf numFmtId="0" fontId="72" fillId="0" borderId="9" xfId="25" applyFont="1" applyFill="1" applyBorder="1" applyAlignment="1">
      <alignment horizontal="center" vertical="top" wrapText="1"/>
    </xf>
    <xf numFmtId="0" fontId="6" fillId="0" borderId="0" xfId="25" applyFont="1" applyFill="1" applyBorder="1" applyAlignment="1">
      <alignment horizontal="center" wrapText="1"/>
    </xf>
    <xf numFmtId="3" fontId="46" fillId="0" borderId="0" xfId="25" applyNumberFormat="1" applyFont="1" applyFill="1" applyBorder="1" applyAlignment="1">
      <alignment horizontal="center" vertical="center" wrapText="1"/>
    </xf>
    <xf numFmtId="0" fontId="6" fillId="0" borderId="0" xfId="24" applyNumberFormat="1" applyFont="1" applyFill="1" applyBorder="1" applyAlignment="1">
      <alignment horizontal="center" vertical="center" wrapText="1"/>
    </xf>
    <xf numFmtId="0" fontId="14" fillId="0" borderId="0" xfId="24" applyNumberFormat="1" applyFont="1" applyFill="1" applyBorder="1" applyAlignment="1">
      <alignment horizontal="center" vertical="center" wrapText="1"/>
    </xf>
    <xf numFmtId="3" fontId="53" fillId="0" borderId="0" xfId="25" applyNumberFormat="1" applyFont="1" applyFill="1" applyBorder="1" applyAlignment="1">
      <alignment horizontal="center" vertical="center" wrapText="1"/>
    </xf>
    <xf numFmtId="0" fontId="2" fillId="0" borderId="9" xfId="24" applyNumberFormat="1" applyFont="1" applyFill="1" applyBorder="1" applyAlignment="1">
      <alignment horizontal="center" vertical="center" wrapText="1"/>
    </xf>
    <xf numFmtId="0" fontId="25" fillId="17" borderId="0" xfId="25" applyFont="1" applyFill="1" applyBorder="1" applyAlignment="1">
      <alignment horizontal="center" vertical="center" wrapText="1"/>
    </xf>
    <xf numFmtId="0" fontId="28" fillId="0" borderId="0" xfId="25" applyFont="1" applyFill="1" applyBorder="1" applyAlignment="1">
      <alignment horizontal="center" vertical="center" wrapText="1"/>
    </xf>
    <xf numFmtId="0" fontId="41" fillId="0" borderId="0" xfId="25" applyFont="1" applyFill="1" applyBorder="1" applyAlignment="1">
      <alignment horizontal="center" vertical="center" wrapText="1"/>
    </xf>
    <xf numFmtId="0" fontId="28" fillId="0" borderId="0" xfId="25" applyFont="1" applyFill="1" applyBorder="1" applyAlignment="1">
      <alignment vertical="center" wrapText="1"/>
    </xf>
    <xf numFmtId="0" fontId="25" fillId="17" borderId="0" xfId="25" applyFont="1" applyFill="1" applyBorder="1" applyAlignment="1">
      <alignment vertical="center"/>
    </xf>
    <xf numFmtId="0" fontId="21" fillId="0" borderId="9" xfId="25" applyFont="1" applyFill="1" applyBorder="1" applyAlignment="1">
      <alignment horizontal="center" vertical="top" wrapText="1"/>
    </xf>
    <xf numFmtId="0" fontId="19" fillId="0" borderId="0" xfId="25" applyFont="1" applyFill="1" applyBorder="1" applyAlignment="1">
      <alignment horizontal="center" vertical="center"/>
    </xf>
    <xf numFmtId="0" fontId="24" fillId="0" borderId="6" xfId="25" applyFont="1" applyFill="1" applyBorder="1" applyAlignment="1">
      <alignment horizontal="center" vertical="center" wrapText="1"/>
    </xf>
    <xf numFmtId="0" fontId="4" fillId="0" borderId="0" xfId="0" applyFont="1" applyFill="1" applyBorder="1"/>
    <xf numFmtId="0" fontId="0" fillId="0" borderId="0" xfId="0" applyFill="1" applyBorder="1"/>
    <xf numFmtId="0" fontId="25" fillId="17" borderId="0" xfId="25" applyFont="1" applyFill="1" applyBorder="1" applyAlignment="1">
      <alignment vertical="center" wrapText="1"/>
    </xf>
    <xf numFmtId="0" fontId="1" fillId="16" borderId="0" xfId="0" applyFont="1" applyFill="1" applyAlignment="1">
      <alignment horizontal="right"/>
    </xf>
    <xf numFmtId="0" fontId="1" fillId="0" borderId="0" xfId="0" applyFont="1" applyFill="1" applyBorder="1"/>
    <xf numFmtId="0" fontId="0" fillId="17" borderId="0" xfId="0" applyFill="1" applyBorder="1" applyAlignment="1"/>
    <xf numFmtId="0" fontId="77" fillId="0" borderId="9" xfId="25" applyNumberFormat="1" applyFont="1" applyFill="1" applyBorder="1" applyAlignment="1">
      <alignment horizontal="center" vertical="top" wrapText="1"/>
    </xf>
    <xf numFmtId="0" fontId="2" fillId="0" borderId="2" xfId="25" applyFont="1" applyFill="1" applyBorder="1" applyAlignment="1">
      <alignment horizontal="center" vertical="center" wrapText="1"/>
    </xf>
    <xf numFmtId="0" fontId="2" fillId="0" borderId="3" xfId="25" applyNumberFormat="1" applyFont="1" applyFill="1" applyBorder="1" applyAlignment="1">
      <alignment horizontal="center" vertical="center" wrapText="1"/>
    </xf>
    <xf numFmtId="0" fontId="73" fillId="0" borderId="22" xfId="25" applyNumberFormat="1" applyFont="1" applyFill="1" applyBorder="1" applyAlignment="1">
      <alignment horizontal="center" vertical="center" wrapText="1"/>
    </xf>
    <xf numFmtId="0" fontId="71" fillId="0" borderId="10" xfId="25" applyNumberFormat="1" applyFont="1" applyFill="1" applyBorder="1" applyAlignment="1">
      <alignment horizontal="center" vertical="center" wrapText="1"/>
    </xf>
    <xf numFmtId="0" fontId="25" fillId="17" borderId="13" xfId="25" applyFont="1" applyFill="1" applyBorder="1" applyAlignment="1">
      <alignment vertical="center" wrapText="1"/>
    </xf>
    <xf numFmtId="0" fontId="81" fillId="0" borderId="0" xfId="19" applyFont="1" applyAlignment="1" applyProtection="1">
      <alignment horizontal="left" vertical="center" wrapText="1"/>
    </xf>
    <xf numFmtId="0" fontId="46" fillId="0" borderId="0" xfId="0" applyFont="1" applyAlignment="1">
      <alignment horizontal="center" vertical="center" wrapText="1"/>
    </xf>
    <xf numFmtId="0" fontId="73" fillId="0" borderId="0" xfId="25" applyNumberFormat="1" applyFont="1" applyFill="1" applyBorder="1" applyAlignment="1">
      <alignment horizontal="center" vertical="center" wrapText="1"/>
    </xf>
    <xf numFmtId="3" fontId="52" fillId="0" borderId="0" xfId="25" applyNumberFormat="1" applyFont="1" applyFill="1" applyBorder="1" applyAlignment="1">
      <alignment horizontal="center" vertical="center" wrapText="1"/>
    </xf>
    <xf numFmtId="3" fontId="70" fillId="0" borderId="0" xfId="25" applyNumberFormat="1" applyFont="1" applyFill="1" applyBorder="1" applyAlignment="1">
      <alignment horizontal="center" vertical="center" wrapText="1"/>
    </xf>
    <xf numFmtId="0" fontId="2" fillId="0" borderId="13" xfId="25" applyFont="1" applyFill="1" applyBorder="1" applyAlignment="1">
      <alignment vertical="center" wrapText="1"/>
    </xf>
    <xf numFmtId="0" fontId="2" fillId="0" borderId="23" xfId="25" applyFont="1" applyFill="1" applyBorder="1" applyAlignment="1">
      <alignment horizontal="center" vertical="center" wrapText="1"/>
    </xf>
    <xf numFmtId="3" fontId="82" fillId="0" borderId="9" xfId="25" applyNumberFormat="1" applyFont="1" applyFill="1" applyBorder="1" applyAlignment="1">
      <alignment horizontal="center" vertical="center" wrapText="1"/>
    </xf>
    <xf numFmtId="3" fontId="83" fillId="0" borderId="9" xfId="25" applyNumberFormat="1" applyFont="1" applyFill="1" applyBorder="1" applyAlignment="1">
      <alignment horizontal="center" vertical="center" wrapText="1"/>
    </xf>
    <xf numFmtId="3" fontId="84" fillId="0" borderId="9" xfId="25" applyNumberFormat="1" applyFont="1" applyFill="1" applyBorder="1" applyAlignment="1">
      <alignment horizontal="center" vertical="center" wrapText="1"/>
    </xf>
    <xf numFmtId="0" fontId="2" fillId="0" borderId="0" xfId="25" applyFont="1" applyFill="1" applyBorder="1" applyAlignment="1">
      <alignment horizontal="left" vertical="center" wrapText="1"/>
    </xf>
    <xf numFmtId="0" fontId="46" fillId="18" borderId="0" xfId="0" applyFont="1" applyFill="1" applyAlignment="1">
      <alignment horizontal="center" vertical="center" wrapText="1"/>
    </xf>
    <xf numFmtId="0" fontId="14" fillId="18" borderId="0" xfId="0" applyFont="1" applyFill="1" applyAlignment="1">
      <alignment horizontal="left" vertical="center" wrapText="1"/>
    </xf>
    <xf numFmtId="0" fontId="0" fillId="18" borderId="0" xfId="0" applyFill="1"/>
    <xf numFmtId="0" fontId="23" fillId="0" borderId="9" xfId="24" applyNumberFormat="1" applyFont="1" applyFill="1" applyBorder="1" applyAlignment="1">
      <alignment horizontal="center" vertical="center" wrapText="1"/>
    </xf>
    <xf numFmtId="0" fontId="2" fillId="0" borderId="9" xfId="0" applyFont="1" applyFill="1" applyBorder="1" applyAlignment="1">
      <alignment horizontal="center" vertical="center" wrapText="1"/>
    </xf>
    <xf numFmtId="0" fontId="25" fillId="0" borderId="9" xfId="25" applyFont="1" applyFill="1" applyBorder="1" applyAlignment="1">
      <alignment vertical="center" wrapText="1"/>
    </xf>
    <xf numFmtId="0" fontId="4" fillId="0" borderId="9" xfId="25" applyFont="1" applyBorder="1"/>
    <xf numFmtId="0" fontId="42" fillId="16" borderId="9" xfId="25" applyFont="1" applyFill="1" applyBorder="1" applyAlignment="1">
      <alignment horizontal="center" vertical="center" wrapText="1"/>
    </xf>
    <xf numFmtId="0" fontId="23" fillId="0" borderId="7" xfId="25" applyFont="1" applyFill="1" applyBorder="1" applyAlignment="1">
      <alignment horizontal="center" vertical="center" wrapText="1"/>
    </xf>
    <xf numFmtId="0" fontId="23" fillId="0" borderId="10" xfId="25" applyFont="1" applyFill="1" applyBorder="1" applyAlignment="1">
      <alignment horizontal="center" vertical="top" wrapText="1"/>
    </xf>
    <xf numFmtId="0" fontId="42" fillId="16" borderId="10" xfId="25" applyFont="1" applyFill="1" applyBorder="1" applyAlignment="1">
      <alignment horizontal="center" vertical="top" wrapText="1"/>
    </xf>
    <xf numFmtId="0" fontId="23" fillId="0" borderId="14" xfId="25" applyFont="1" applyFill="1" applyBorder="1" applyAlignment="1">
      <alignment vertical="center" wrapText="1"/>
    </xf>
    <xf numFmtId="0" fontId="23" fillId="0" borderId="14" xfId="25" applyFont="1" applyFill="1" applyBorder="1" applyAlignment="1">
      <alignment horizontal="center" vertical="top" wrapText="1"/>
    </xf>
    <xf numFmtId="0" fontId="42" fillId="16" borderId="14" xfId="25" applyFont="1" applyFill="1" applyBorder="1" applyAlignment="1">
      <alignment horizontal="center" vertical="top" wrapText="1"/>
    </xf>
    <xf numFmtId="0" fontId="24" fillId="0" borderId="24" xfId="25" applyFont="1" applyFill="1" applyBorder="1" applyAlignment="1">
      <alignment vertical="center" wrapText="1"/>
    </xf>
    <xf numFmtId="3" fontId="42" fillId="0" borderId="14" xfId="25" applyNumberFormat="1" applyFont="1" applyFill="1" applyBorder="1" applyAlignment="1">
      <alignment horizontal="center" vertical="center" wrapText="1"/>
    </xf>
    <xf numFmtId="3" fontId="43" fillId="0" borderId="14" xfId="25" applyNumberFormat="1" applyFont="1" applyFill="1" applyBorder="1" applyAlignment="1">
      <alignment horizontal="center" vertical="center" wrapText="1"/>
    </xf>
    <xf numFmtId="0" fontId="4" fillId="0" borderId="0" xfId="0" applyFont="1" applyBorder="1" applyAlignment="1">
      <alignment horizontal="center"/>
    </xf>
    <xf numFmtId="0" fontId="2" fillId="0" borderId="0" xfId="0" applyFont="1" applyBorder="1" applyAlignment="1">
      <alignment horizontal="center" vertical="center" wrapText="1"/>
    </xf>
    <xf numFmtId="0" fontId="51" fillId="0" borderId="0" xfId="25" applyNumberFormat="1" applyFont="1" applyFill="1" applyBorder="1" applyAlignment="1">
      <alignment horizontal="center" vertical="top" wrapText="1"/>
    </xf>
    <xf numFmtId="0" fontId="10" fillId="0" borderId="0" xfId="25" applyFont="1" applyFill="1" applyBorder="1" applyAlignment="1">
      <alignment horizontal="center" vertical="top" wrapText="1"/>
    </xf>
    <xf numFmtId="3" fontId="55" fillId="0" borderId="0" xfId="25" applyNumberFormat="1" applyFont="1" applyFill="1" applyBorder="1" applyAlignment="1">
      <alignment horizontal="center" vertical="center" wrapText="1"/>
    </xf>
    <xf numFmtId="0" fontId="6" fillId="0" borderId="7" xfId="25" applyFont="1" applyFill="1" applyBorder="1" applyAlignment="1">
      <alignment horizontal="center"/>
    </xf>
    <xf numFmtId="0" fontId="8" fillId="0" borderId="0" xfId="25" applyFont="1" applyFill="1" applyBorder="1" applyAlignment="1">
      <alignment horizontal="center" vertical="center"/>
    </xf>
    <xf numFmtId="0" fontId="14" fillId="0" borderId="0" xfId="25" applyNumberFormat="1" applyFont="1" applyFill="1" applyBorder="1" applyAlignment="1">
      <alignment horizontal="center" vertical="top" wrapText="1"/>
    </xf>
    <xf numFmtId="0" fontId="2" fillId="0" borderId="0" xfId="25" applyFont="1" applyFill="1" applyBorder="1" applyAlignment="1">
      <alignment horizontal="center" vertical="center" wrapText="1" shrinkToFit="1"/>
    </xf>
    <xf numFmtId="3" fontId="29" fillId="0" borderId="0" xfId="25" applyNumberFormat="1" applyFont="1" applyFill="1" applyBorder="1" applyAlignment="1">
      <alignment horizontal="center" vertical="top" wrapText="1"/>
    </xf>
    <xf numFmtId="3" fontId="52" fillId="0" borderId="0" xfId="25" applyNumberFormat="1" applyFont="1" applyFill="1" applyBorder="1" applyAlignment="1">
      <alignment horizontal="center" vertical="center"/>
    </xf>
    <xf numFmtId="0" fontId="86" fillId="0" borderId="9" xfId="25" applyNumberFormat="1" applyFont="1" applyFill="1" applyBorder="1" applyAlignment="1">
      <alignment horizontal="center" vertical="center" wrapText="1"/>
    </xf>
    <xf numFmtId="0" fontId="12" fillId="0" borderId="0" xfId="25" applyFont="1" applyFill="1" applyBorder="1" applyAlignment="1">
      <alignment horizontal="center" vertical="center"/>
    </xf>
    <xf numFmtId="0" fontId="0" fillId="0" borderId="0" xfId="0" applyFill="1" applyBorder="1" applyAlignment="1"/>
    <xf numFmtId="0" fontId="0" fillId="0" borderId="0" xfId="0" applyFill="1" applyBorder="1" applyAlignment="1">
      <alignment horizontal="center"/>
    </xf>
    <xf numFmtId="49" fontId="2" fillId="0" borderId="0" xfId="0" applyNumberFormat="1" applyFont="1" applyFill="1" applyBorder="1" applyAlignment="1">
      <alignment horizontal="center" vertical="center" wrapText="1"/>
    </xf>
    <xf numFmtId="49" fontId="14" fillId="0" borderId="0" xfId="0" applyNumberFormat="1" applyFont="1" applyFill="1" applyBorder="1" applyAlignment="1">
      <alignment horizontal="center" vertical="center" wrapText="1"/>
    </xf>
    <xf numFmtId="3" fontId="53" fillId="0" borderId="0" xfId="25" applyNumberFormat="1" applyFont="1" applyFill="1" applyBorder="1" applyAlignment="1">
      <alignment horizontal="center" vertical="center"/>
    </xf>
    <xf numFmtId="3" fontId="51" fillId="0" borderId="0" xfId="25" applyNumberFormat="1" applyFont="1" applyFill="1" applyBorder="1" applyAlignment="1">
      <alignment horizontal="center" vertical="center" wrapText="1"/>
    </xf>
    <xf numFmtId="0" fontId="21" fillId="0" borderId="0" xfId="0" applyFont="1" applyFill="1" applyBorder="1" applyAlignment="1">
      <alignment horizontal="center" vertical="center" wrapText="1"/>
    </xf>
    <xf numFmtId="0" fontId="24" fillId="0" borderId="0" xfId="0" applyFont="1" applyFill="1" applyBorder="1" applyAlignment="1">
      <alignment horizontal="center" vertical="center" wrapText="1"/>
    </xf>
    <xf numFmtId="0" fontId="14" fillId="0" borderId="15" xfId="25" applyFont="1" applyFill="1" applyBorder="1" applyAlignment="1">
      <alignment horizontal="center" vertical="center" wrapText="1"/>
    </xf>
    <xf numFmtId="3" fontId="87" fillId="0" borderId="9" xfId="25" applyNumberFormat="1" applyFont="1" applyFill="1" applyBorder="1" applyAlignment="1">
      <alignment horizontal="center" vertical="top" wrapText="1"/>
    </xf>
    <xf numFmtId="0" fontId="12" fillId="16" borderId="9" xfId="25" applyFont="1" applyFill="1" applyBorder="1" applyAlignment="1">
      <alignment vertical="center"/>
    </xf>
    <xf numFmtId="3" fontId="88" fillId="0" borderId="9" xfId="25" applyNumberFormat="1" applyFont="1" applyFill="1" applyBorder="1" applyAlignment="1">
      <alignment horizontal="center" vertical="center" wrapText="1"/>
    </xf>
    <xf numFmtId="3" fontId="89" fillId="0" borderId="9" xfId="25" applyNumberFormat="1" applyFont="1" applyFill="1" applyBorder="1" applyAlignment="1">
      <alignment horizontal="center" vertical="center" wrapText="1"/>
    </xf>
    <xf numFmtId="3" fontId="90" fillId="0" borderId="9" xfId="25" applyNumberFormat="1" applyFont="1" applyFill="1" applyBorder="1" applyAlignment="1">
      <alignment horizontal="center" vertical="center" wrapText="1"/>
    </xf>
    <xf numFmtId="3" fontId="11" fillId="0" borderId="8" xfId="25" applyNumberFormat="1" applyFont="1" applyFill="1" applyBorder="1" applyAlignment="1">
      <alignment horizontal="center" vertical="center"/>
    </xf>
    <xf numFmtId="0" fontId="6" fillId="0" borderId="9" xfId="25" applyFont="1" applyBorder="1" applyAlignment="1">
      <alignment horizontal="center" vertical="center" wrapText="1"/>
    </xf>
    <xf numFmtId="0" fontId="10" fillId="0" borderId="15" xfId="25" applyFont="1" applyFill="1" applyBorder="1" applyAlignment="1">
      <alignment horizontal="center" vertical="center" wrapText="1"/>
    </xf>
    <xf numFmtId="0" fontId="6" fillId="0" borderId="6" xfId="25" applyFont="1" applyFill="1" applyBorder="1" applyAlignment="1">
      <alignment vertical="center" wrapText="1"/>
    </xf>
    <xf numFmtId="3" fontId="14" fillId="0" borderId="15" xfId="25" applyNumberFormat="1" applyFont="1" applyFill="1" applyBorder="1" applyAlignment="1">
      <alignment horizontal="center" vertical="center" wrapText="1"/>
    </xf>
    <xf numFmtId="3" fontId="11" fillId="0" borderId="15" xfId="25" applyNumberFormat="1" applyFont="1" applyFill="1" applyBorder="1" applyAlignment="1">
      <alignment horizontal="center" vertical="center"/>
    </xf>
    <xf numFmtId="3" fontId="54" fillId="0" borderId="15" xfId="25" applyNumberFormat="1" applyFont="1" applyFill="1" applyBorder="1" applyAlignment="1">
      <alignment horizontal="center" vertical="center" wrapText="1"/>
    </xf>
    <xf numFmtId="0" fontId="2" fillId="0" borderId="15" xfId="25" applyFont="1" applyFill="1" applyBorder="1" applyAlignment="1">
      <alignment vertical="center" wrapText="1"/>
    </xf>
    <xf numFmtId="0" fontId="14" fillId="0" borderId="15" xfId="25" applyNumberFormat="1" applyFont="1" applyFill="1" applyBorder="1" applyAlignment="1">
      <alignment horizontal="center" vertical="center" wrapText="1"/>
    </xf>
    <xf numFmtId="3" fontId="88" fillId="0" borderId="14" xfId="25" applyNumberFormat="1" applyFont="1" applyFill="1" applyBorder="1" applyAlignment="1">
      <alignment horizontal="center" vertical="center" wrapText="1"/>
    </xf>
    <xf numFmtId="3" fontId="89" fillId="0" borderId="14" xfId="25" applyNumberFormat="1" applyFont="1" applyFill="1" applyBorder="1" applyAlignment="1">
      <alignment horizontal="center" vertical="center" wrapText="1"/>
    </xf>
    <xf numFmtId="3" fontId="90" fillId="0" borderId="14" xfId="25" applyNumberFormat="1" applyFont="1" applyFill="1" applyBorder="1" applyAlignment="1">
      <alignment horizontal="center" vertical="center" wrapText="1"/>
    </xf>
    <xf numFmtId="0" fontId="2" fillId="0" borderId="15" xfId="25" applyNumberFormat="1" applyFont="1" applyFill="1" applyBorder="1" applyAlignment="1">
      <alignment horizontal="center" vertical="center" wrapText="1"/>
    </xf>
    <xf numFmtId="0" fontId="71" fillId="0" borderId="14" xfId="25" applyNumberFormat="1" applyFont="1" applyFill="1" applyBorder="1" applyAlignment="1">
      <alignment horizontal="center" vertical="center" wrapText="1"/>
    </xf>
    <xf numFmtId="3" fontId="82" fillId="0" borderId="14" xfId="25" applyNumberFormat="1" applyFont="1" applyFill="1" applyBorder="1" applyAlignment="1">
      <alignment horizontal="center" vertical="center" wrapText="1"/>
    </xf>
    <xf numFmtId="3" fontId="83" fillId="0" borderId="14" xfId="25" applyNumberFormat="1" applyFont="1" applyFill="1" applyBorder="1" applyAlignment="1">
      <alignment horizontal="center" vertical="center" wrapText="1"/>
    </xf>
    <xf numFmtId="3" fontId="84" fillId="0" borderId="14" xfId="25" applyNumberFormat="1" applyFont="1" applyFill="1" applyBorder="1" applyAlignment="1">
      <alignment horizontal="center" vertical="center" wrapText="1"/>
    </xf>
    <xf numFmtId="0" fontId="2" fillId="0" borderId="10" xfId="25" applyNumberFormat="1" applyFont="1" applyFill="1" applyBorder="1" applyAlignment="1">
      <alignment horizontal="center" vertical="center" wrapText="1"/>
    </xf>
    <xf numFmtId="0" fontId="10" fillId="0" borderId="25" xfId="25" applyNumberFormat="1" applyFont="1" applyFill="1" applyBorder="1" applyAlignment="1">
      <alignment horizontal="center" vertical="center" wrapText="1"/>
    </xf>
    <xf numFmtId="0" fontId="2" fillId="0" borderId="26" xfId="25" applyFont="1" applyFill="1" applyBorder="1" applyAlignment="1">
      <alignment horizontal="center" vertical="center" wrapText="1"/>
    </xf>
    <xf numFmtId="0" fontId="2" fillId="0" borderId="27" xfId="25" applyFont="1" applyFill="1" applyBorder="1" applyAlignment="1">
      <alignment horizontal="center" vertical="center" wrapText="1"/>
    </xf>
    <xf numFmtId="0" fontId="10" fillId="0" borderId="26" xfId="25" applyNumberFormat="1" applyFont="1" applyFill="1" applyBorder="1" applyAlignment="1">
      <alignment horizontal="center" vertical="center" wrapText="1"/>
    </xf>
    <xf numFmtId="0" fontId="14" fillId="0" borderId="26" xfId="25" applyNumberFormat="1" applyFont="1" applyFill="1" applyBorder="1" applyAlignment="1">
      <alignment horizontal="center" vertical="center" wrapText="1"/>
    </xf>
    <xf numFmtId="0" fontId="6" fillId="0" borderId="27" xfId="25" applyFont="1" applyFill="1" applyBorder="1" applyAlignment="1">
      <alignment horizontal="center" vertical="center" wrapText="1"/>
    </xf>
    <xf numFmtId="0" fontId="28" fillId="0" borderId="2" xfId="25" applyFont="1" applyFill="1" applyBorder="1" applyAlignment="1">
      <alignment horizontal="center" vertical="center" wrapText="1"/>
    </xf>
    <xf numFmtId="0" fontId="33" fillId="0" borderId="0" xfId="25" applyFont="1" applyFill="1" applyBorder="1" applyAlignment="1">
      <alignment horizontal="center" vertical="center" wrapText="1"/>
    </xf>
    <xf numFmtId="0" fontId="39" fillId="0" borderId="0" xfId="25" applyFont="1" applyFill="1" applyBorder="1" applyAlignment="1">
      <alignment vertical="center" wrapText="1"/>
    </xf>
    <xf numFmtId="0" fontId="71" fillId="0" borderId="9" xfId="25" applyFont="1" applyFill="1" applyBorder="1" applyAlignment="1">
      <alignment horizontal="center" vertical="top" wrapText="1"/>
    </xf>
    <xf numFmtId="3" fontId="58" fillId="16" borderId="0" xfId="25" applyNumberFormat="1" applyFont="1" applyFill="1" applyBorder="1" applyAlignment="1">
      <alignment horizontal="center" vertical="center"/>
    </xf>
    <xf numFmtId="0" fontId="14" fillId="0" borderId="9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top" wrapText="1"/>
    </xf>
    <xf numFmtId="3" fontId="14" fillId="19" borderId="9" xfId="25" applyNumberFormat="1" applyFont="1" applyFill="1" applyBorder="1" applyAlignment="1">
      <alignment horizontal="center" vertical="center" wrapText="1"/>
    </xf>
    <xf numFmtId="3" fontId="54" fillId="19" borderId="9" xfId="25" applyNumberFormat="1" applyFont="1" applyFill="1" applyBorder="1" applyAlignment="1">
      <alignment horizontal="center" vertical="center" wrapText="1"/>
    </xf>
    <xf numFmtId="0" fontId="20" fillId="0" borderId="9" xfId="25" applyFont="1" applyBorder="1" applyAlignment="1">
      <alignment horizontal="center" vertical="center"/>
    </xf>
    <xf numFmtId="0" fontId="14" fillId="0" borderId="9" xfId="0" applyNumberFormat="1" applyFont="1" applyFill="1" applyBorder="1" applyAlignment="1">
      <alignment horizontal="center" vertical="top" wrapText="1"/>
    </xf>
    <xf numFmtId="0" fontId="23" fillId="0" borderId="9" xfId="25" applyNumberFormat="1" applyFont="1" applyFill="1" applyBorder="1" applyAlignment="1">
      <alignment horizontal="center" vertical="top" wrapText="1"/>
    </xf>
    <xf numFmtId="0" fontId="92" fillId="0" borderId="0" xfId="25" applyFont="1" applyAlignment="1">
      <alignment wrapText="1"/>
    </xf>
    <xf numFmtId="3" fontId="11" fillId="19" borderId="9" xfId="25" applyNumberFormat="1" applyFont="1" applyFill="1" applyBorder="1" applyAlignment="1">
      <alignment horizontal="center" vertical="center" wrapText="1"/>
    </xf>
    <xf numFmtId="165" fontId="11" fillId="0" borderId="9" xfId="25" applyNumberFormat="1" applyFont="1" applyFill="1" applyBorder="1" applyAlignment="1">
      <alignment horizontal="center" vertical="center"/>
    </xf>
    <xf numFmtId="0" fontId="8" fillId="0" borderId="15" xfId="25" applyFont="1" applyFill="1" applyBorder="1" applyAlignment="1">
      <alignment horizontal="center" vertical="center"/>
    </xf>
    <xf numFmtId="0" fontId="6" fillId="0" borderId="9" xfId="25" applyFont="1" applyFill="1" applyBorder="1" applyAlignment="1">
      <alignment horizontal="center" vertical="top" wrapText="1"/>
    </xf>
    <xf numFmtId="3" fontId="42" fillId="20" borderId="9" xfId="25" applyNumberFormat="1" applyFont="1" applyFill="1" applyBorder="1" applyAlignment="1">
      <alignment horizontal="center" vertical="center" wrapText="1"/>
    </xf>
    <xf numFmtId="3" fontId="43" fillId="20" borderId="9" xfId="25" applyNumberFormat="1" applyFont="1" applyFill="1" applyBorder="1" applyAlignment="1">
      <alignment horizontal="center" vertical="center" wrapText="1"/>
    </xf>
    <xf numFmtId="3" fontId="55" fillId="20" borderId="9" xfId="25" applyNumberFormat="1" applyFont="1" applyFill="1" applyBorder="1" applyAlignment="1">
      <alignment horizontal="center" vertical="center" wrapText="1"/>
    </xf>
    <xf numFmtId="0" fontId="17" fillId="21" borderId="0" xfId="25" applyFont="1" applyFill="1" applyBorder="1" applyAlignment="1">
      <alignment horizontal="center" vertical="center" wrapText="1"/>
    </xf>
    <xf numFmtId="9" fontId="62" fillId="21" borderId="0" xfId="25" applyNumberFormat="1" applyFont="1" applyFill="1" applyBorder="1" applyAlignment="1">
      <alignment horizontal="center" vertical="center" wrapText="1"/>
    </xf>
    <xf numFmtId="9" fontId="63" fillId="21" borderId="0" xfId="25" applyNumberFormat="1" applyFont="1" applyFill="1" applyBorder="1" applyAlignment="1">
      <alignment horizontal="center" vertical="center" wrapText="1"/>
    </xf>
    <xf numFmtId="0" fontId="44" fillId="21" borderId="0" xfId="25" applyFont="1" applyFill="1" applyBorder="1" applyAlignment="1">
      <alignment horizontal="center" vertical="center" wrapText="1"/>
    </xf>
    <xf numFmtId="3" fontId="11" fillId="0" borderId="10" xfId="25" applyNumberFormat="1" applyFont="1" applyFill="1" applyBorder="1" applyAlignment="1">
      <alignment horizontal="center" vertical="center" wrapText="1"/>
    </xf>
    <xf numFmtId="3" fontId="54" fillId="0" borderId="10" xfId="25" applyNumberFormat="1" applyFont="1" applyFill="1" applyBorder="1" applyAlignment="1">
      <alignment horizontal="center" vertical="center" wrapText="1"/>
    </xf>
    <xf numFmtId="3" fontId="29" fillId="0" borderId="10" xfId="25" applyNumberFormat="1" applyFont="1" applyFill="1" applyBorder="1" applyAlignment="1">
      <alignment horizontal="center" vertical="center" wrapText="1"/>
    </xf>
    <xf numFmtId="3" fontId="29" fillId="0" borderId="26" xfId="25" applyNumberFormat="1" applyFont="1" applyFill="1" applyBorder="1" applyAlignment="1">
      <alignment horizontal="center" vertical="center" wrapText="1"/>
    </xf>
    <xf numFmtId="3" fontId="11" fillId="0" borderId="26" xfId="25" applyNumberFormat="1" applyFont="1" applyFill="1" applyBorder="1" applyAlignment="1">
      <alignment horizontal="center" vertical="center" wrapText="1"/>
    </xf>
    <xf numFmtId="3" fontId="54" fillId="0" borderId="26" xfId="25" applyNumberFormat="1" applyFont="1" applyFill="1" applyBorder="1" applyAlignment="1">
      <alignment horizontal="center" vertical="center" wrapText="1"/>
    </xf>
    <xf numFmtId="3" fontId="29" fillId="0" borderId="14" xfId="25" applyNumberFormat="1" applyFont="1" applyFill="1" applyBorder="1" applyAlignment="1">
      <alignment horizontal="center" vertical="center" wrapText="1"/>
    </xf>
    <xf numFmtId="3" fontId="11" fillId="0" borderId="14" xfId="25" applyNumberFormat="1" applyFont="1" applyFill="1" applyBorder="1" applyAlignment="1">
      <alignment horizontal="center" vertical="center" wrapText="1"/>
    </xf>
    <xf numFmtId="3" fontId="54" fillId="0" borderId="14" xfId="25" applyNumberFormat="1" applyFont="1" applyFill="1" applyBorder="1" applyAlignment="1">
      <alignment horizontal="center" vertical="center" wrapText="1"/>
    </xf>
    <xf numFmtId="3" fontId="53" fillId="20" borderId="9" xfId="25" applyNumberFormat="1" applyFont="1" applyFill="1" applyBorder="1" applyAlignment="1">
      <alignment horizontal="center" vertical="center" wrapText="1"/>
    </xf>
    <xf numFmtId="3" fontId="53" fillId="20" borderId="9" xfId="25" applyNumberFormat="1" applyFont="1" applyFill="1" applyBorder="1" applyAlignment="1">
      <alignment horizontal="center" vertical="center"/>
    </xf>
    <xf numFmtId="3" fontId="52" fillId="20" borderId="9" xfId="25" applyNumberFormat="1" applyFont="1" applyFill="1" applyBorder="1" applyAlignment="1">
      <alignment horizontal="center" vertical="center"/>
    </xf>
    <xf numFmtId="0" fontId="2" fillId="0" borderId="9" xfId="25" applyFont="1" applyFill="1" applyBorder="1" applyAlignment="1">
      <alignment horizontal="center" vertical="top" wrapText="1"/>
    </xf>
    <xf numFmtId="3" fontId="14" fillId="20" borderId="9" xfId="25" applyNumberFormat="1" applyFont="1" applyFill="1" applyBorder="1" applyAlignment="1">
      <alignment horizontal="center" vertical="center" wrapText="1"/>
    </xf>
    <xf numFmtId="3" fontId="22" fillId="20" borderId="9" xfId="25" applyNumberFormat="1" applyFont="1" applyFill="1" applyBorder="1" applyAlignment="1">
      <alignment horizontal="center" vertical="center" wrapText="1"/>
    </xf>
    <xf numFmtId="3" fontId="54" fillId="20" borderId="9" xfId="25" applyNumberFormat="1" applyFont="1" applyFill="1" applyBorder="1" applyAlignment="1">
      <alignment horizontal="center" vertical="center" wrapText="1"/>
    </xf>
    <xf numFmtId="165" fontId="11" fillId="0" borderId="0" xfId="25" applyNumberFormat="1" applyFont="1" applyFill="1" applyBorder="1" applyAlignment="1">
      <alignment horizontal="center" vertical="center" wrapText="1"/>
    </xf>
    <xf numFmtId="2" fontId="14" fillId="0" borderId="9" xfId="25" applyNumberFormat="1" applyFont="1" applyFill="1" applyBorder="1" applyAlignment="1">
      <alignment horizontal="center" vertical="center" wrapText="1"/>
    </xf>
    <xf numFmtId="2" fontId="11" fillId="0" borderId="9" xfId="25" applyNumberFormat="1" applyFont="1" applyFill="1" applyBorder="1" applyAlignment="1">
      <alignment horizontal="center" vertical="center" wrapText="1"/>
    </xf>
    <xf numFmtId="2" fontId="54" fillId="0" borderId="9" xfId="25" applyNumberFormat="1" applyFont="1" applyFill="1" applyBorder="1" applyAlignment="1">
      <alignment horizontal="center" vertical="center" wrapText="1"/>
    </xf>
    <xf numFmtId="4" fontId="14" fillId="0" borderId="9" xfId="25" applyNumberFormat="1" applyFont="1" applyFill="1" applyBorder="1" applyAlignment="1">
      <alignment horizontal="center" vertical="center" wrapText="1"/>
    </xf>
    <xf numFmtId="4" fontId="54" fillId="0" borderId="9" xfId="25" applyNumberFormat="1" applyFont="1" applyFill="1" applyBorder="1" applyAlignment="1">
      <alignment horizontal="center" vertical="center" wrapText="1"/>
    </xf>
    <xf numFmtId="3" fontId="11" fillId="20" borderId="9" xfId="25" applyNumberFormat="1" applyFont="1" applyFill="1" applyBorder="1" applyAlignment="1">
      <alignment horizontal="center" vertical="center" wrapText="1"/>
    </xf>
    <xf numFmtId="3" fontId="51" fillId="0" borderId="9" xfId="25" applyNumberFormat="1" applyFont="1" applyFill="1" applyBorder="1" applyAlignment="1">
      <alignment horizontal="center" vertical="center"/>
    </xf>
    <xf numFmtId="3" fontId="60" fillId="0" borderId="9" xfId="25" applyNumberFormat="1" applyFont="1" applyFill="1" applyBorder="1" applyAlignment="1">
      <alignment horizontal="center" vertical="center" wrapText="1"/>
    </xf>
    <xf numFmtId="3" fontId="42" fillId="16" borderId="9" xfId="25" applyNumberFormat="1" applyFont="1" applyFill="1" applyBorder="1" applyAlignment="1">
      <alignment horizontal="center" vertical="center" wrapText="1"/>
    </xf>
    <xf numFmtId="3" fontId="43" fillId="16" borderId="9" xfId="25" applyNumberFormat="1" applyFont="1" applyFill="1" applyBorder="1" applyAlignment="1">
      <alignment horizontal="center" vertical="center" wrapText="1"/>
    </xf>
    <xf numFmtId="3" fontId="55" fillId="16" borderId="9" xfId="25" applyNumberFormat="1" applyFont="1" applyFill="1" applyBorder="1" applyAlignment="1">
      <alignment horizontal="center" vertical="center" wrapText="1"/>
    </xf>
    <xf numFmtId="0" fontId="23" fillId="0" borderId="15" xfId="25" applyFont="1" applyFill="1" applyBorder="1" applyAlignment="1">
      <alignment vertical="center" wrapText="1"/>
    </xf>
    <xf numFmtId="0" fontId="21" fillId="0" borderId="0" xfId="0" applyNumberFormat="1" applyFont="1" applyFill="1" applyBorder="1" applyAlignment="1">
      <alignment horizontal="center" vertical="top" wrapText="1"/>
    </xf>
    <xf numFmtId="0" fontId="6" fillId="0" borderId="9" xfId="25" applyNumberFormat="1" applyFont="1" applyFill="1" applyBorder="1" applyAlignment="1">
      <alignment horizontal="right" vertical="center" wrapText="1"/>
    </xf>
    <xf numFmtId="3" fontId="52" fillId="20" borderId="9" xfId="25" applyNumberFormat="1" applyFont="1" applyFill="1" applyBorder="1" applyAlignment="1">
      <alignment horizontal="center" vertical="center" wrapText="1"/>
    </xf>
    <xf numFmtId="0" fontId="2" fillId="0" borderId="9" xfId="25" applyFont="1" applyFill="1" applyBorder="1" applyAlignment="1">
      <alignment horizontal="center" vertical="top" wrapText="1" shrinkToFit="1"/>
    </xf>
    <xf numFmtId="3" fontId="43" fillId="20" borderId="22" xfId="25" applyNumberFormat="1" applyFont="1" applyFill="1" applyBorder="1" applyAlignment="1">
      <alignment horizontal="center" vertical="center" wrapText="1"/>
    </xf>
    <xf numFmtId="3" fontId="53" fillId="20" borderId="14" xfId="25" applyNumberFormat="1" applyFont="1" applyFill="1" applyBorder="1" applyAlignment="1">
      <alignment horizontal="center" vertical="center" wrapText="1"/>
    </xf>
    <xf numFmtId="3" fontId="52" fillId="20" borderId="28" xfId="25" applyNumberFormat="1" applyFont="1" applyFill="1" applyBorder="1" applyAlignment="1">
      <alignment horizontal="center" vertical="center" wrapText="1"/>
    </xf>
    <xf numFmtId="3" fontId="55" fillId="20" borderId="28" xfId="25" applyNumberFormat="1" applyFont="1" applyFill="1" applyBorder="1" applyAlignment="1">
      <alignment horizontal="center" vertical="center" wrapText="1"/>
    </xf>
    <xf numFmtId="3" fontId="52" fillId="20" borderId="14" xfId="25" applyNumberFormat="1" applyFont="1" applyFill="1" applyBorder="1" applyAlignment="1">
      <alignment horizontal="center" vertical="center" wrapText="1"/>
    </xf>
    <xf numFmtId="3" fontId="55" fillId="20" borderId="14" xfId="25" applyNumberFormat="1" applyFont="1" applyFill="1" applyBorder="1" applyAlignment="1">
      <alignment horizontal="center" vertical="center" wrapText="1"/>
    </xf>
    <xf numFmtId="0" fontId="8" fillId="0" borderId="11" xfId="25" applyFont="1" applyFill="1" applyBorder="1" applyAlignment="1">
      <alignment vertical="center" wrapText="1"/>
    </xf>
    <xf numFmtId="3" fontId="51" fillId="20" borderId="9" xfId="25" applyNumberFormat="1" applyFont="1" applyFill="1" applyBorder="1" applyAlignment="1">
      <alignment horizontal="center" vertical="center" wrapText="1"/>
    </xf>
    <xf numFmtId="0" fontId="81" fillId="0" borderId="0" xfId="19" applyFont="1" applyAlignment="1" applyProtection="1">
      <alignment vertical="center"/>
    </xf>
    <xf numFmtId="0" fontId="24" fillId="0" borderId="9" xfId="25" applyFont="1" applyFill="1" applyBorder="1" applyAlignment="1">
      <alignment vertical="center"/>
    </xf>
    <xf numFmtId="0" fontId="23" fillId="22" borderId="9" xfId="25" applyNumberFormat="1" applyFont="1" applyFill="1" applyBorder="1" applyAlignment="1">
      <alignment horizontal="center" wrapText="1"/>
    </xf>
    <xf numFmtId="0" fontId="21" fillId="22" borderId="9" xfId="25" applyFont="1" applyFill="1" applyBorder="1" applyAlignment="1">
      <alignment horizontal="center" vertical="center" wrapText="1"/>
    </xf>
    <xf numFmtId="0" fontId="24" fillId="22" borderId="9" xfId="25" applyFont="1" applyFill="1" applyBorder="1" applyAlignment="1">
      <alignment horizontal="center" vertical="center" wrapText="1"/>
    </xf>
    <xf numFmtId="0" fontId="28" fillId="22" borderId="0" xfId="25" applyFont="1" applyFill="1" applyBorder="1" applyAlignment="1">
      <alignment vertical="center"/>
    </xf>
    <xf numFmtId="3" fontId="42" fillId="22" borderId="9" xfId="25" applyNumberFormat="1" applyFont="1" applyFill="1" applyBorder="1" applyAlignment="1">
      <alignment horizontal="center" vertical="center" wrapText="1"/>
    </xf>
    <xf numFmtId="3" fontId="43" fillId="22" borderId="9" xfId="25" applyNumberFormat="1" applyFont="1" applyFill="1" applyBorder="1" applyAlignment="1">
      <alignment horizontal="center" vertical="center" wrapText="1"/>
    </xf>
    <xf numFmtId="3" fontId="55" fillId="22" borderId="9" xfId="25" applyNumberFormat="1" applyFont="1" applyFill="1" applyBorder="1" applyAlignment="1">
      <alignment horizontal="center" vertical="center" wrapText="1"/>
    </xf>
    <xf numFmtId="0" fontId="24" fillId="22" borderId="9" xfId="25" applyNumberFormat="1" applyFont="1" applyFill="1" applyBorder="1" applyAlignment="1">
      <alignment horizontal="center" vertical="center" wrapText="1"/>
    </xf>
    <xf numFmtId="0" fontId="60" fillId="22" borderId="9" xfId="25" applyNumberFormat="1" applyFont="1" applyFill="1" applyBorder="1" applyAlignment="1">
      <alignment horizontal="center" vertical="top" wrapText="1"/>
    </xf>
    <xf numFmtId="0" fontId="2" fillId="22" borderId="9" xfId="0" applyNumberFormat="1" applyFont="1" applyFill="1" applyBorder="1" applyAlignment="1">
      <alignment horizontal="center" vertical="center" wrapText="1"/>
    </xf>
    <xf numFmtId="0" fontId="24" fillId="22" borderId="5" xfId="25" applyFont="1" applyFill="1" applyBorder="1" applyAlignment="1">
      <alignment horizontal="center" vertical="center" wrapText="1"/>
    </xf>
    <xf numFmtId="0" fontId="24" fillId="22" borderId="9" xfId="25" applyNumberFormat="1" applyFont="1" applyFill="1" applyBorder="1" applyAlignment="1">
      <alignment horizontal="center" vertical="top" wrapText="1"/>
    </xf>
    <xf numFmtId="0" fontId="10" fillId="22" borderId="9" xfId="0" applyNumberFormat="1" applyFont="1" applyFill="1" applyBorder="1" applyAlignment="1">
      <alignment horizontal="center" vertical="top" wrapText="1"/>
    </xf>
    <xf numFmtId="3" fontId="42" fillId="22" borderId="9" xfId="25" applyNumberFormat="1" applyFont="1" applyFill="1" applyBorder="1" applyAlignment="1">
      <alignment horizontal="center" vertical="top" wrapText="1"/>
    </xf>
    <xf numFmtId="0" fontId="23" fillId="22" borderId="9" xfId="25" applyNumberFormat="1" applyFont="1" applyFill="1" applyBorder="1" applyAlignment="1">
      <alignment horizontal="center" vertical="center" wrapText="1"/>
    </xf>
    <xf numFmtId="0" fontId="23" fillId="22" borderId="9" xfId="25" applyFont="1" applyFill="1" applyBorder="1" applyAlignment="1">
      <alignment horizontal="center" vertical="center" wrapText="1"/>
    </xf>
    <xf numFmtId="0" fontId="24" fillId="22" borderId="7" xfId="25" applyFont="1" applyFill="1" applyBorder="1" applyAlignment="1">
      <alignment horizontal="center" vertical="center" wrapText="1"/>
    </xf>
    <xf numFmtId="0" fontId="23" fillId="22" borderId="9" xfId="25" applyNumberFormat="1" applyFont="1" applyFill="1" applyBorder="1" applyAlignment="1">
      <alignment horizontal="center" vertical="top" wrapText="1"/>
    </xf>
    <xf numFmtId="0" fontId="23" fillId="22" borderId="9" xfId="25" applyFont="1" applyFill="1" applyBorder="1" applyAlignment="1">
      <alignment horizontal="center" vertical="top" wrapText="1"/>
    </xf>
    <xf numFmtId="0" fontId="24" fillId="22" borderId="0" xfId="25" applyFont="1" applyFill="1" applyBorder="1" applyAlignment="1">
      <alignment horizontal="center" vertical="center" wrapText="1"/>
    </xf>
    <xf numFmtId="0" fontId="77" fillId="22" borderId="9" xfId="25" applyNumberFormat="1" applyFont="1" applyFill="1" applyBorder="1" applyAlignment="1">
      <alignment horizontal="center" vertical="top" wrapText="1"/>
    </xf>
    <xf numFmtId="0" fontId="42" fillId="22" borderId="9" xfId="25" applyFont="1" applyFill="1" applyBorder="1" applyAlignment="1">
      <alignment horizontal="center" vertical="top" wrapText="1"/>
    </xf>
    <xf numFmtId="0" fontId="24" fillId="22" borderId="13" xfId="25" applyFont="1" applyFill="1" applyBorder="1" applyAlignment="1">
      <alignment vertical="center" wrapText="1"/>
    </xf>
    <xf numFmtId="3" fontId="53" fillId="22" borderId="9" xfId="25" applyNumberFormat="1" applyFont="1" applyFill="1" applyBorder="1" applyAlignment="1">
      <alignment horizontal="center" vertical="center" wrapText="1"/>
    </xf>
    <xf numFmtId="3" fontId="52" fillId="22" borderId="9" xfId="25" applyNumberFormat="1" applyFont="1" applyFill="1" applyBorder="1" applyAlignment="1">
      <alignment horizontal="center" vertical="center" wrapText="1"/>
    </xf>
    <xf numFmtId="0" fontId="23" fillId="22" borderId="14" xfId="25" applyFont="1" applyFill="1" applyBorder="1" applyAlignment="1">
      <alignment horizontal="center" vertical="top" wrapText="1"/>
    </xf>
    <xf numFmtId="0" fontId="42" fillId="22" borderId="14" xfId="25" applyFont="1" applyFill="1" applyBorder="1" applyAlignment="1">
      <alignment horizontal="center" vertical="top" wrapText="1"/>
    </xf>
    <xf numFmtId="0" fontId="23" fillId="22" borderId="14" xfId="25" applyFont="1" applyFill="1" applyBorder="1" applyAlignment="1">
      <alignment horizontal="center" vertical="center" wrapText="1"/>
    </xf>
    <xf numFmtId="0" fontId="24" fillId="22" borderId="24" xfId="25" applyFont="1" applyFill="1" applyBorder="1" applyAlignment="1">
      <alignment vertical="center" wrapText="1"/>
    </xf>
    <xf numFmtId="3" fontId="53" fillId="22" borderId="14" xfId="25" applyNumberFormat="1" applyFont="1" applyFill="1" applyBorder="1" applyAlignment="1">
      <alignment horizontal="center" vertical="center" wrapText="1"/>
    </xf>
    <xf numFmtId="3" fontId="52" fillId="22" borderId="14" xfId="25" applyNumberFormat="1" applyFont="1" applyFill="1" applyBorder="1" applyAlignment="1">
      <alignment horizontal="center" vertical="center" wrapText="1"/>
    </xf>
    <xf numFmtId="3" fontId="55" fillId="22" borderId="14" xfId="25" applyNumberFormat="1" applyFont="1" applyFill="1" applyBorder="1" applyAlignment="1">
      <alignment horizontal="center" vertical="center" wrapText="1"/>
    </xf>
    <xf numFmtId="3" fontId="43" fillId="22" borderId="12" xfId="25" applyNumberFormat="1" applyFont="1" applyFill="1" applyBorder="1" applyAlignment="1">
      <alignment horizontal="center" vertical="center" wrapText="1"/>
    </xf>
    <xf numFmtId="0" fontId="23" fillId="22" borderId="10" xfId="25" applyFont="1" applyFill="1" applyBorder="1" applyAlignment="1">
      <alignment horizontal="center" vertical="top" wrapText="1"/>
    </xf>
    <xf numFmtId="0" fontId="42" fillId="22" borderId="10" xfId="25" applyFont="1" applyFill="1" applyBorder="1" applyAlignment="1">
      <alignment horizontal="center" vertical="top" wrapText="1"/>
    </xf>
    <xf numFmtId="0" fontId="24" fillId="22" borderId="0" xfId="25" applyFont="1" applyFill="1" applyBorder="1" applyAlignment="1">
      <alignment vertical="center" wrapText="1"/>
    </xf>
    <xf numFmtId="3" fontId="42" fillId="22" borderId="10" xfId="25" applyNumberFormat="1" applyFont="1" applyFill="1" applyBorder="1" applyAlignment="1">
      <alignment horizontal="center" vertical="center" wrapText="1"/>
    </xf>
    <xf numFmtId="3" fontId="43" fillId="22" borderId="22" xfId="25" applyNumberFormat="1" applyFont="1" applyFill="1" applyBorder="1" applyAlignment="1">
      <alignment horizontal="center" vertical="center" wrapText="1"/>
    </xf>
    <xf numFmtId="3" fontId="55" fillId="22" borderId="10" xfId="25" applyNumberFormat="1" applyFont="1" applyFill="1" applyBorder="1" applyAlignment="1">
      <alignment horizontal="center" vertical="center" wrapText="1"/>
    </xf>
    <xf numFmtId="0" fontId="24" fillId="22" borderId="16" xfId="25" applyFont="1" applyFill="1" applyBorder="1" applyAlignment="1">
      <alignment vertical="center" wrapText="1"/>
    </xf>
    <xf numFmtId="3" fontId="42" fillId="22" borderId="14" xfId="25" applyNumberFormat="1" applyFont="1" applyFill="1" applyBorder="1" applyAlignment="1">
      <alignment horizontal="center" vertical="center" wrapText="1"/>
    </xf>
    <xf numFmtId="3" fontId="43" fillId="22" borderId="14" xfId="25" applyNumberFormat="1" applyFont="1" applyFill="1" applyBorder="1" applyAlignment="1">
      <alignment horizontal="center" vertical="center" wrapText="1"/>
    </xf>
    <xf numFmtId="0" fontId="21" fillId="22" borderId="9" xfId="25" applyFont="1" applyFill="1" applyBorder="1" applyAlignment="1">
      <alignment horizontal="center" vertical="top" wrapText="1"/>
    </xf>
    <xf numFmtId="0" fontId="28" fillId="22" borderId="5" xfId="25" applyFont="1" applyFill="1" applyBorder="1" applyAlignment="1">
      <alignment vertical="center" wrapText="1"/>
    </xf>
    <xf numFmtId="0" fontId="20" fillId="22" borderId="5" xfId="25" applyFont="1" applyFill="1" applyBorder="1" applyAlignment="1">
      <alignment vertical="center"/>
    </xf>
    <xf numFmtId="3" fontId="31" fillId="22" borderId="9" xfId="25" applyNumberFormat="1" applyFont="1" applyFill="1" applyBorder="1" applyAlignment="1">
      <alignment horizontal="center" vertical="center" wrapText="1"/>
    </xf>
    <xf numFmtId="3" fontId="22" fillId="22" borderId="9" xfId="25" applyNumberFormat="1" applyFont="1" applyFill="1" applyBorder="1" applyAlignment="1">
      <alignment horizontal="center" vertical="center"/>
    </xf>
    <xf numFmtId="3" fontId="54" fillId="22" borderId="9" xfId="25" applyNumberFormat="1" applyFont="1" applyFill="1" applyBorder="1" applyAlignment="1">
      <alignment horizontal="center" vertical="center" wrapText="1"/>
    </xf>
    <xf numFmtId="0" fontId="20" fillId="22" borderId="0" xfId="25" applyFont="1" applyFill="1" applyAlignment="1">
      <alignment vertical="center"/>
    </xf>
    <xf numFmtId="49" fontId="10" fillId="22" borderId="9" xfId="25" applyNumberFormat="1" applyFont="1" applyFill="1" applyBorder="1" applyAlignment="1">
      <alignment horizontal="center" vertical="center" wrapText="1"/>
    </xf>
    <xf numFmtId="0" fontId="14" fillId="22" borderId="9" xfId="25" applyNumberFormat="1" applyFont="1" applyFill="1" applyBorder="1" applyAlignment="1">
      <alignment horizontal="center" vertical="top" wrapText="1"/>
    </xf>
    <xf numFmtId="0" fontId="2" fillId="22" borderId="9" xfId="25" applyFont="1" applyFill="1" applyBorder="1" applyAlignment="1">
      <alignment horizontal="center" vertical="center" wrapText="1"/>
    </xf>
    <xf numFmtId="0" fontId="6" fillId="22" borderId="5" xfId="25" applyFont="1" applyFill="1" applyBorder="1" applyAlignment="1">
      <alignment horizontal="center" vertical="center" wrapText="1"/>
    </xf>
    <xf numFmtId="3" fontId="51" fillId="22" borderId="9" xfId="25" applyNumberFormat="1" applyFont="1" applyFill="1" applyBorder="1" applyAlignment="1">
      <alignment horizontal="center" vertical="center" wrapText="1"/>
    </xf>
    <xf numFmtId="0" fontId="10" fillId="22" borderId="9" xfId="25" applyNumberFormat="1" applyFont="1" applyFill="1" applyBorder="1" applyAlignment="1">
      <alignment horizontal="center" vertical="center" wrapText="1"/>
    </xf>
    <xf numFmtId="0" fontId="10" fillId="22" borderId="9" xfId="25" applyFont="1" applyFill="1" applyBorder="1" applyAlignment="1">
      <alignment horizontal="center" vertical="center" wrapText="1"/>
    </xf>
    <xf numFmtId="0" fontId="10" fillId="22" borderId="9" xfId="19" applyNumberFormat="1" applyFont="1" applyFill="1" applyBorder="1" applyAlignment="1" applyProtection="1">
      <alignment horizontal="center" vertical="center" wrapText="1"/>
    </xf>
    <xf numFmtId="0" fontId="6" fillId="22" borderId="6" xfId="25" applyFont="1" applyFill="1" applyBorder="1" applyAlignment="1">
      <alignment horizontal="center" vertical="center" wrapText="1"/>
    </xf>
    <xf numFmtId="0" fontId="6" fillId="22" borderId="7" xfId="25" applyFont="1" applyFill="1" applyBorder="1" applyAlignment="1">
      <alignment horizontal="center" vertical="center" wrapText="1"/>
    </xf>
    <xf numFmtId="0" fontId="51" fillId="22" borderId="9" xfId="25" applyNumberFormat="1" applyFont="1" applyFill="1" applyBorder="1" applyAlignment="1">
      <alignment horizontal="center" vertical="top" wrapText="1"/>
    </xf>
    <xf numFmtId="0" fontId="10" fillId="22" borderId="9" xfId="25" applyFont="1" applyFill="1" applyBorder="1" applyAlignment="1">
      <alignment horizontal="center" vertical="top" wrapText="1"/>
    </xf>
    <xf numFmtId="0" fontId="51" fillId="22" borderId="9" xfId="25" applyNumberFormat="1" applyFont="1" applyFill="1" applyBorder="1" applyAlignment="1">
      <alignment horizontal="center" vertical="center" wrapText="1"/>
    </xf>
    <xf numFmtId="49" fontId="2" fillId="22" borderId="9" xfId="25" applyNumberFormat="1" applyFont="1" applyFill="1" applyBorder="1" applyAlignment="1">
      <alignment horizontal="center" vertical="center" wrapText="1"/>
    </xf>
    <xf numFmtId="0" fontId="12" fillId="22" borderId="0" xfId="25" applyFont="1" applyFill="1" applyBorder="1" applyAlignment="1">
      <alignment vertical="center"/>
    </xf>
    <xf numFmtId="0" fontId="50" fillId="22" borderId="9" xfId="25" applyFont="1" applyFill="1" applyBorder="1" applyAlignment="1">
      <alignment horizontal="center" vertical="center" wrapText="1"/>
    </xf>
    <xf numFmtId="0" fontId="10" fillId="22" borderId="9" xfId="25" applyNumberFormat="1" applyFont="1" applyFill="1" applyBorder="1" applyAlignment="1">
      <alignment horizontal="center" vertical="top" wrapText="1"/>
    </xf>
    <xf numFmtId="0" fontId="6" fillId="22" borderId="0" xfId="25" applyFont="1" applyFill="1" applyBorder="1" applyAlignment="1">
      <alignment horizontal="center" vertical="center" wrapText="1"/>
    </xf>
    <xf numFmtId="0" fontId="51" fillId="22" borderId="9" xfId="25" applyFont="1" applyFill="1" applyBorder="1" applyAlignment="1">
      <alignment horizontal="center" vertical="center" wrapText="1"/>
    </xf>
    <xf numFmtId="0" fontId="6" fillId="22" borderId="5" xfId="25" applyFont="1" applyFill="1" applyBorder="1" applyAlignment="1">
      <alignment vertical="center" wrapText="1"/>
    </xf>
    <xf numFmtId="0" fontId="21" fillId="22" borderId="9" xfId="25" applyNumberFormat="1" applyFont="1" applyFill="1" applyBorder="1" applyAlignment="1">
      <alignment horizontal="center" vertical="center" wrapText="1"/>
    </xf>
    <xf numFmtId="0" fontId="21" fillId="22" borderId="9" xfId="0" applyNumberFormat="1" applyFont="1" applyFill="1" applyBorder="1" applyAlignment="1">
      <alignment horizontal="center" vertical="center" wrapText="1"/>
    </xf>
    <xf numFmtId="0" fontId="6" fillId="22" borderId="9" xfId="25" applyFont="1" applyFill="1" applyBorder="1" applyAlignment="1">
      <alignment horizontal="center" vertical="center" wrapText="1"/>
    </xf>
    <xf numFmtId="0" fontId="14" fillId="22" borderId="9" xfId="25" applyFont="1" applyFill="1" applyBorder="1" applyAlignment="1">
      <alignment horizontal="center" vertical="center" wrapText="1"/>
    </xf>
    <xf numFmtId="3" fontId="52" fillId="22" borderId="9" xfId="25" applyNumberFormat="1" applyFont="1" applyFill="1" applyBorder="1" applyAlignment="1">
      <alignment horizontal="center" vertical="center"/>
    </xf>
    <xf numFmtId="0" fontId="6" fillId="22" borderId="10" xfId="25" applyFont="1" applyFill="1" applyBorder="1" applyAlignment="1">
      <alignment horizontal="center" vertical="center" wrapText="1"/>
    </xf>
    <xf numFmtId="0" fontId="14" fillId="22" borderId="10" xfId="25" applyFont="1" applyFill="1" applyBorder="1" applyAlignment="1">
      <alignment horizontal="center" vertical="center" wrapText="1"/>
    </xf>
    <xf numFmtId="49" fontId="10" fillId="22" borderId="10" xfId="25" applyNumberFormat="1" applyFont="1" applyFill="1" applyBorder="1" applyAlignment="1">
      <alignment horizontal="center" vertical="center" wrapText="1"/>
    </xf>
    <xf numFmtId="3" fontId="52" fillId="22" borderId="10" xfId="25" applyNumberFormat="1" applyFont="1" applyFill="1" applyBorder="1" applyAlignment="1">
      <alignment horizontal="center" vertical="center"/>
    </xf>
    <xf numFmtId="0" fontId="6" fillId="22" borderId="7" xfId="25" applyFont="1" applyFill="1" applyBorder="1" applyAlignment="1">
      <alignment vertical="center" wrapText="1"/>
    </xf>
    <xf numFmtId="0" fontId="6" fillId="22" borderId="0" xfId="25" applyFont="1" applyFill="1" applyBorder="1" applyAlignment="1">
      <alignment vertical="center" wrapText="1"/>
    </xf>
    <xf numFmtId="49" fontId="2" fillId="22" borderId="9" xfId="0" applyNumberFormat="1" applyFont="1" applyFill="1" applyBorder="1" applyAlignment="1">
      <alignment horizontal="center" vertical="center" wrapText="1"/>
    </xf>
    <xf numFmtId="49" fontId="6" fillId="22" borderId="9" xfId="25" applyNumberFormat="1" applyFont="1" applyFill="1" applyBorder="1" applyAlignment="1">
      <alignment horizontal="center" vertical="center" wrapText="1"/>
    </xf>
    <xf numFmtId="0" fontId="6" fillId="22" borderId="10" xfId="0" applyNumberFormat="1" applyFont="1" applyFill="1" applyBorder="1" applyAlignment="1">
      <alignment horizontal="center" vertical="center" wrapText="1"/>
    </xf>
    <xf numFmtId="0" fontId="2" fillId="22" borderId="7" xfId="25" applyFont="1" applyFill="1" applyBorder="1" applyAlignment="1">
      <alignment horizontal="center"/>
    </xf>
    <xf numFmtId="3" fontId="53" fillId="22" borderId="9" xfId="25" applyNumberFormat="1" applyFont="1" applyFill="1" applyBorder="1" applyAlignment="1">
      <alignment horizontal="center" vertical="center"/>
    </xf>
    <xf numFmtId="3" fontId="53" fillId="22" borderId="10" xfId="25" applyNumberFormat="1" applyFont="1" applyFill="1" applyBorder="1" applyAlignment="1">
      <alignment horizontal="center" vertical="center"/>
    </xf>
    <xf numFmtId="0" fontId="2" fillId="22" borderId="5" xfId="25" applyFont="1" applyFill="1" applyBorder="1" applyAlignment="1">
      <alignment horizontal="center"/>
    </xf>
    <xf numFmtId="0" fontId="24" fillId="22" borderId="9" xfId="0" applyFont="1" applyFill="1" applyBorder="1" applyAlignment="1">
      <alignment horizontal="center" vertical="center" wrapText="1"/>
    </xf>
    <xf numFmtId="0" fontId="2" fillId="22" borderId="0" xfId="25" applyFont="1" applyFill="1" applyBorder="1" applyAlignment="1">
      <alignment horizontal="center"/>
    </xf>
    <xf numFmtId="0" fontId="6" fillId="22" borderId="9" xfId="0" applyNumberFormat="1" applyFont="1" applyFill="1" applyBorder="1" applyAlignment="1">
      <alignment horizontal="center" vertical="center" wrapText="1"/>
    </xf>
    <xf numFmtId="0" fontId="59" fillId="22" borderId="9" xfId="0" applyNumberFormat="1" applyFont="1" applyFill="1" applyBorder="1" applyAlignment="1">
      <alignment horizontal="center" vertical="center" wrapText="1"/>
    </xf>
    <xf numFmtId="0" fontId="24" fillId="22" borderId="9" xfId="24" applyNumberFormat="1" applyFont="1" applyFill="1" applyBorder="1" applyAlignment="1">
      <alignment horizontal="center" vertical="center" wrapText="1"/>
    </xf>
    <xf numFmtId="0" fontId="60" fillId="22" borderId="9" xfId="24" applyNumberFormat="1" applyFont="1" applyFill="1" applyBorder="1" applyAlignment="1">
      <alignment horizontal="center" vertical="top" wrapText="1"/>
    </xf>
    <xf numFmtId="3" fontId="60" fillId="22" borderId="9" xfId="0" applyNumberFormat="1" applyFont="1" applyFill="1" applyBorder="1" applyAlignment="1">
      <alignment horizontal="center" vertical="center"/>
    </xf>
    <xf numFmtId="0" fontId="51" fillId="22" borderId="9" xfId="0" applyFont="1" applyFill="1" applyBorder="1" applyAlignment="1">
      <alignment horizontal="center" vertical="center"/>
    </xf>
    <xf numFmtId="0" fontId="60" fillId="22" borderId="9" xfId="24" applyNumberFormat="1" applyFont="1" applyFill="1" applyBorder="1" applyAlignment="1">
      <alignment horizontal="center" vertical="center" wrapText="1"/>
    </xf>
    <xf numFmtId="0" fontId="23" fillId="22" borderId="9" xfId="24" applyNumberFormat="1" applyFont="1" applyFill="1" applyBorder="1" applyAlignment="1">
      <alignment horizontal="center" vertical="center" wrapText="1"/>
    </xf>
    <xf numFmtId="0" fontId="21" fillId="22" borderId="9" xfId="0" applyFont="1" applyFill="1" applyBorder="1" applyAlignment="1">
      <alignment horizontal="center" vertical="center" wrapText="1"/>
    </xf>
    <xf numFmtId="0" fontId="10" fillId="22" borderId="9" xfId="0" applyFont="1" applyFill="1" applyBorder="1" applyAlignment="1">
      <alignment horizontal="center" vertical="center" wrapText="1"/>
    </xf>
    <xf numFmtId="0" fontId="25" fillId="22" borderId="0" xfId="25" applyFont="1" applyFill="1" applyBorder="1" applyAlignment="1">
      <alignment horizontal="center" vertical="center" wrapText="1"/>
    </xf>
    <xf numFmtId="3" fontId="43" fillId="22" borderId="9" xfId="0" applyNumberFormat="1" applyFont="1" applyFill="1" applyBorder="1" applyAlignment="1">
      <alignment horizontal="center" vertical="center"/>
    </xf>
    <xf numFmtId="0" fontId="86" fillId="22" borderId="9" xfId="25" applyNumberFormat="1" applyFont="1" applyFill="1" applyBorder="1" applyAlignment="1">
      <alignment horizontal="center" vertical="center" wrapText="1"/>
    </xf>
    <xf numFmtId="0" fontId="2" fillId="22" borderId="9" xfId="25" applyFont="1" applyFill="1" applyBorder="1" applyAlignment="1">
      <alignment horizontal="center" vertical="center" wrapText="1" shrinkToFit="1"/>
    </xf>
    <xf numFmtId="0" fontId="0" fillId="22" borderId="0" xfId="0" applyFill="1" applyBorder="1" applyAlignment="1"/>
    <xf numFmtId="0" fontId="6" fillId="22" borderId="5" xfId="25" applyFont="1" applyFill="1" applyBorder="1" applyAlignment="1">
      <alignment horizontal="center"/>
    </xf>
    <xf numFmtId="0" fontId="2" fillId="22" borderId="9" xfId="25" applyNumberFormat="1" applyFont="1" applyFill="1" applyBorder="1" applyAlignment="1">
      <alignment horizontal="right" vertical="top" wrapText="1"/>
    </xf>
    <xf numFmtId="0" fontId="2" fillId="22" borderId="9" xfId="25" applyNumberFormat="1" applyFont="1" applyFill="1" applyBorder="1" applyAlignment="1">
      <alignment horizontal="center" wrapText="1"/>
    </xf>
    <xf numFmtId="0" fontId="6" fillId="22" borderId="0" xfId="25" applyFont="1" applyFill="1" applyBorder="1" applyAlignment="1">
      <alignment horizontal="center"/>
    </xf>
    <xf numFmtId="0" fontId="6" fillId="22" borderId="9" xfId="25" applyNumberFormat="1" applyFont="1" applyFill="1" applyBorder="1" applyAlignment="1">
      <alignment horizontal="center" vertical="center" wrapText="1"/>
    </xf>
    <xf numFmtId="0" fontId="6" fillId="22" borderId="0" xfId="25" applyFont="1" applyFill="1" applyBorder="1" applyAlignment="1">
      <alignment vertical="center"/>
    </xf>
    <xf numFmtId="0" fontId="2" fillId="22" borderId="9" xfId="25" applyNumberFormat="1" applyFont="1" applyFill="1" applyBorder="1" applyAlignment="1">
      <alignment horizontal="center" vertical="center" wrapText="1"/>
    </xf>
    <xf numFmtId="0" fontId="6" fillId="22" borderId="9" xfId="25" applyNumberFormat="1" applyFont="1" applyFill="1" applyBorder="1" applyAlignment="1">
      <alignment horizontal="center" vertical="top" wrapText="1"/>
    </xf>
    <xf numFmtId="0" fontId="2" fillId="22" borderId="9" xfId="25" applyNumberFormat="1" applyFont="1" applyFill="1" applyBorder="1" applyAlignment="1">
      <alignment horizontal="center" vertical="top" wrapText="1"/>
    </xf>
    <xf numFmtId="0" fontId="14" fillId="22" borderId="9" xfId="25" applyNumberFormat="1" applyFont="1" applyFill="1" applyBorder="1" applyAlignment="1">
      <alignment horizontal="center" vertical="center" wrapText="1"/>
    </xf>
    <xf numFmtId="0" fontId="14" fillId="22" borderId="9" xfId="25" applyFont="1" applyFill="1" applyBorder="1" applyAlignment="1">
      <alignment horizontal="center" vertical="top" wrapText="1"/>
    </xf>
    <xf numFmtId="0" fontId="12" fillId="22" borderId="0" xfId="25" applyFont="1" applyFill="1" applyBorder="1" applyAlignment="1">
      <alignment vertical="center" wrapText="1"/>
    </xf>
    <xf numFmtId="3" fontId="14" fillId="22" borderId="9" xfId="25" applyNumberFormat="1" applyFont="1" applyFill="1" applyBorder="1" applyAlignment="1">
      <alignment horizontal="center" vertical="center" wrapText="1"/>
    </xf>
    <xf numFmtId="3" fontId="11" fillId="22" borderId="9" xfId="25" applyNumberFormat="1" applyFont="1" applyFill="1" applyBorder="1" applyAlignment="1">
      <alignment horizontal="center" vertical="center"/>
    </xf>
    <xf numFmtId="3" fontId="22" fillId="22" borderId="9" xfId="25" applyNumberFormat="1" applyFont="1" applyFill="1" applyBorder="1" applyAlignment="1">
      <alignment horizontal="center" vertical="center" wrapText="1"/>
    </xf>
    <xf numFmtId="2" fontId="14" fillId="22" borderId="9" xfId="25" applyNumberFormat="1" applyFont="1" applyFill="1" applyBorder="1" applyAlignment="1">
      <alignment horizontal="center" vertical="center" wrapText="1"/>
    </xf>
    <xf numFmtId="2" fontId="11" fillId="22" borderId="9" xfId="25" applyNumberFormat="1" applyFont="1" applyFill="1" applyBorder="1" applyAlignment="1">
      <alignment horizontal="center" vertical="center" wrapText="1"/>
    </xf>
    <xf numFmtId="2" fontId="54" fillId="22" borderId="9" xfId="25" applyNumberFormat="1" applyFont="1" applyFill="1" applyBorder="1" applyAlignment="1">
      <alignment horizontal="center" vertical="center" wrapText="1"/>
    </xf>
    <xf numFmtId="4" fontId="14" fillId="22" borderId="9" xfId="25" applyNumberFormat="1" applyFont="1" applyFill="1" applyBorder="1" applyAlignment="1">
      <alignment horizontal="center" vertical="center" wrapText="1"/>
    </xf>
    <xf numFmtId="4" fontId="11" fillId="22" borderId="9" xfId="25" applyNumberFormat="1" applyFont="1" applyFill="1" applyBorder="1" applyAlignment="1">
      <alignment horizontal="center" vertical="center" wrapText="1"/>
    </xf>
    <xf numFmtId="4" fontId="54" fillId="22" borderId="9" xfId="25" applyNumberFormat="1" applyFont="1" applyFill="1" applyBorder="1" applyAlignment="1">
      <alignment horizontal="center" vertical="center" wrapText="1"/>
    </xf>
    <xf numFmtId="3" fontId="11" fillId="22" borderId="9" xfId="25" applyNumberFormat="1" applyFont="1" applyFill="1" applyBorder="1" applyAlignment="1">
      <alignment horizontal="center" vertical="center" wrapText="1"/>
    </xf>
    <xf numFmtId="3" fontId="55" fillId="22" borderId="9" xfId="0" applyNumberFormat="1" applyFont="1" applyFill="1" applyBorder="1" applyAlignment="1">
      <alignment horizontal="center" vertical="center"/>
    </xf>
    <xf numFmtId="0" fontId="2" fillId="22" borderId="0" xfId="25" applyFont="1" applyFill="1" applyBorder="1" applyAlignment="1">
      <alignment horizontal="center" vertical="center" wrapText="1"/>
    </xf>
    <xf numFmtId="0" fontId="2" fillId="22" borderId="5" xfId="25" applyFont="1" applyFill="1" applyBorder="1" applyAlignment="1">
      <alignment horizontal="center" vertical="center" wrapText="1"/>
    </xf>
    <xf numFmtId="3" fontId="46" fillId="22" borderId="9" xfId="25" applyNumberFormat="1" applyFont="1" applyFill="1" applyBorder="1" applyAlignment="1">
      <alignment horizontal="center" vertical="center" wrapText="1"/>
    </xf>
    <xf numFmtId="3" fontId="69" fillId="22" borderId="9" xfId="25" applyNumberFormat="1" applyFont="1" applyFill="1" applyBorder="1" applyAlignment="1">
      <alignment horizontal="center" vertical="center" wrapText="1"/>
    </xf>
    <xf numFmtId="0" fontId="51" fillId="22" borderId="9" xfId="0" applyFont="1" applyFill="1" applyBorder="1" applyAlignment="1">
      <alignment horizontal="center" vertical="center" wrapText="1"/>
    </xf>
    <xf numFmtId="0" fontId="51" fillId="22" borderId="9" xfId="25" applyFont="1" applyFill="1" applyBorder="1" applyAlignment="1">
      <alignment horizontal="center" vertical="top" wrapText="1"/>
    </xf>
    <xf numFmtId="0" fontId="4" fillId="22" borderId="5" xfId="25" applyFill="1" applyBorder="1"/>
    <xf numFmtId="3" fontId="56" fillId="22" borderId="9" xfId="25" applyNumberFormat="1" applyFont="1" applyFill="1" applyBorder="1" applyAlignment="1">
      <alignment horizontal="center" vertical="center" wrapText="1"/>
    </xf>
    <xf numFmtId="0" fontId="10" fillId="22" borderId="9" xfId="22" applyNumberFormat="1" applyFont="1" applyFill="1" applyBorder="1" applyAlignment="1">
      <alignment horizontal="center" vertical="center" wrapText="1"/>
    </xf>
    <xf numFmtId="0" fontId="0" fillId="22" borderId="0" xfId="0" applyFill="1"/>
    <xf numFmtId="0" fontId="2" fillId="22" borderId="9" xfId="0" applyFont="1" applyFill="1" applyBorder="1" applyAlignment="1">
      <alignment horizontal="center" vertical="center" wrapText="1"/>
    </xf>
    <xf numFmtId="0" fontId="23" fillId="22" borderId="11" xfId="25" applyFont="1" applyFill="1" applyBorder="1" applyAlignment="1">
      <alignment horizontal="center" vertical="top" wrapText="1"/>
    </xf>
    <xf numFmtId="0" fontId="23" fillId="22" borderId="10" xfId="25" applyFont="1" applyFill="1" applyBorder="1" applyAlignment="1">
      <alignment horizontal="center" vertical="center" wrapText="1"/>
    </xf>
    <xf numFmtId="3" fontId="53" fillId="22" borderId="10" xfId="25" applyNumberFormat="1" applyFont="1" applyFill="1" applyBorder="1" applyAlignment="1">
      <alignment horizontal="center" vertical="center" wrapText="1"/>
    </xf>
    <xf numFmtId="3" fontId="52" fillId="22" borderId="10" xfId="25" applyNumberFormat="1" applyFont="1" applyFill="1" applyBorder="1" applyAlignment="1">
      <alignment horizontal="center" vertical="center" wrapText="1"/>
    </xf>
    <xf numFmtId="0" fontId="24" fillId="22" borderId="1" xfId="25" applyFont="1" applyFill="1" applyBorder="1" applyAlignment="1">
      <alignment vertical="center" wrapText="1"/>
    </xf>
    <xf numFmtId="3" fontId="43" fillId="22" borderId="10" xfId="25" applyNumberFormat="1" applyFont="1" applyFill="1" applyBorder="1" applyAlignment="1">
      <alignment horizontal="center" vertical="center" wrapText="1"/>
    </xf>
    <xf numFmtId="0" fontId="10" fillId="0" borderId="9" xfId="0" applyFont="1" applyFill="1" applyBorder="1" applyAlignment="1">
      <alignment horizontal="center" vertical="center" wrapText="1"/>
    </xf>
    <xf numFmtId="0" fontId="23" fillId="22" borderId="5" xfId="25" applyFont="1" applyFill="1" applyBorder="1" applyAlignment="1">
      <alignment vertical="center" wrapText="1"/>
    </xf>
    <xf numFmtId="3" fontId="60" fillId="22" borderId="9" xfId="25" applyNumberFormat="1" applyFont="1" applyFill="1" applyBorder="1" applyAlignment="1">
      <alignment horizontal="center" vertical="center" wrapText="1"/>
    </xf>
    <xf numFmtId="0" fontId="64" fillId="22" borderId="9" xfId="25" applyFont="1" applyFill="1" applyBorder="1" applyAlignment="1">
      <alignment horizontal="center" vertical="top" wrapText="1"/>
    </xf>
    <xf numFmtId="0" fontId="42" fillId="0" borderId="9" xfId="25" applyFont="1" applyFill="1" applyBorder="1" applyAlignment="1">
      <alignment horizontal="center" vertical="top" wrapText="1"/>
    </xf>
    <xf numFmtId="0" fontId="24" fillId="22" borderId="18" xfId="25" applyFont="1" applyFill="1" applyBorder="1" applyAlignment="1">
      <alignment vertical="center" wrapText="1"/>
    </xf>
    <xf numFmtId="0" fontId="24" fillId="22" borderId="6" xfId="25" applyFont="1" applyFill="1" applyBorder="1" applyAlignment="1">
      <alignment horizontal="center" vertical="center" wrapText="1"/>
    </xf>
    <xf numFmtId="0" fontId="28" fillId="22" borderId="0" xfId="25" applyFont="1" applyFill="1" applyBorder="1" applyAlignment="1">
      <alignment vertical="center" wrapText="1"/>
    </xf>
    <xf numFmtId="0" fontId="6" fillId="0" borderId="14" xfId="25" applyFont="1" applyFill="1" applyBorder="1" applyAlignment="1">
      <alignment horizontal="center" vertical="center" wrapText="1"/>
    </xf>
    <xf numFmtId="0" fontId="60" fillId="0" borderId="14" xfId="25" applyNumberFormat="1" applyFont="1" applyFill="1" applyBorder="1" applyAlignment="1">
      <alignment horizontal="center" vertical="top" wrapText="1"/>
    </xf>
    <xf numFmtId="49" fontId="2" fillId="0" borderId="14" xfId="25" applyNumberFormat="1" applyFont="1" applyFill="1" applyBorder="1" applyAlignment="1">
      <alignment horizontal="center" vertical="center" wrapText="1"/>
    </xf>
    <xf numFmtId="3" fontId="51" fillId="0" borderId="14" xfId="25" applyNumberFormat="1" applyFont="1" applyFill="1" applyBorder="1" applyAlignment="1">
      <alignment horizontal="center" vertical="center" wrapText="1"/>
    </xf>
    <xf numFmtId="3" fontId="52" fillId="0" borderId="14" xfId="25" applyNumberFormat="1" applyFont="1" applyFill="1" applyBorder="1" applyAlignment="1">
      <alignment horizontal="center" vertical="center"/>
    </xf>
    <xf numFmtId="0" fontId="72" fillId="22" borderId="9" xfId="25" applyFont="1" applyFill="1" applyBorder="1" applyAlignment="1">
      <alignment horizontal="center" vertical="top" wrapText="1"/>
    </xf>
    <xf numFmtId="3" fontId="95" fillId="0" borderId="9" xfId="25" applyNumberFormat="1" applyFont="1" applyFill="1" applyBorder="1" applyAlignment="1">
      <alignment horizontal="center" vertical="center"/>
    </xf>
    <xf numFmtId="3" fontId="69" fillId="0" borderId="0" xfId="25" applyNumberFormat="1" applyFont="1" applyFill="1" applyBorder="1" applyAlignment="1">
      <alignment horizontal="center" vertical="center" wrapText="1"/>
    </xf>
    <xf numFmtId="3" fontId="56" fillId="0" borderId="0" xfId="25" applyNumberFormat="1" applyFont="1" applyFill="1" applyBorder="1" applyAlignment="1">
      <alignment horizontal="center" vertical="center" wrapText="1"/>
    </xf>
    <xf numFmtId="4" fontId="6" fillId="0" borderId="0" xfId="25" applyNumberFormat="1" applyFont="1" applyFill="1" applyBorder="1" applyAlignment="1">
      <alignment horizontal="right" vertical="center" wrapText="1"/>
    </xf>
    <xf numFmtId="0" fontId="0" fillId="17" borderId="0" xfId="0" applyFill="1" applyAlignment="1"/>
    <xf numFmtId="3" fontId="43" fillId="0" borderId="0" xfId="25" applyNumberFormat="1" applyFont="1" applyFill="1" applyBorder="1" applyAlignment="1">
      <alignment horizontal="center" vertical="center" wrapText="1"/>
    </xf>
    <xf numFmtId="3" fontId="55" fillId="0" borderId="0" xfId="0" applyNumberFormat="1" applyFont="1" applyFill="1" applyBorder="1" applyAlignment="1">
      <alignment horizontal="center" vertical="center"/>
    </xf>
    <xf numFmtId="0" fontId="51" fillId="0" borderId="9" xfId="0" applyFont="1" applyBorder="1" applyAlignment="1">
      <alignment horizontal="center" vertical="center" wrapText="1"/>
    </xf>
    <xf numFmtId="0" fontId="14" fillId="22" borderId="9" xfId="25" applyFont="1" applyFill="1" applyBorder="1" applyAlignment="1">
      <alignment horizontal="center" vertical="center" wrapText="1"/>
    </xf>
    <xf numFmtId="0" fontId="2" fillId="22" borderId="9" xfId="25" applyFont="1" applyFill="1" applyBorder="1" applyAlignment="1">
      <alignment horizontal="center" vertical="center" wrapText="1"/>
    </xf>
    <xf numFmtId="0" fontId="24" fillId="22" borderId="9" xfId="25" applyFont="1" applyFill="1" applyBorder="1" applyAlignment="1">
      <alignment horizontal="center" vertical="center" wrapText="1"/>
    </xf>
    <xf numFmtId="0" fontId="23" fillId="22" borderId="9" xfId="25" applyFont="1" applyFill="1" applyBorder="1" applyAlignment="1">
      <alignment horizontal="center" vertical="center" wrapText="1"/>
    </xf>
    <xf numFmtId="0" fontId="24" fillId="0" borderId="9" xfId="25" applyFont="1" applyFill="1" applyBorder="1" applyAlignment="1">
      <alignment horizontal="center" vertical="center" wrapText="1"/>
    </xf>
    <xf numFmtId="0" fontId="91" fillId="22" borderId="9" xfId="25" applyNumberFormat="1" applyFont="1" applyFill="1" applyBorder="1" applyAlignment="1">
      <alignment horizontal="center" vertical="top" wrapText="1"/>
    </xf>
    <xf numFmtId="0" fontId="23" fillId="0" borderId="15" xfId="25" applyFont="1" applyFill="1" applyBorder="1" applyAlignment="1">
      <alignment horizontal="center" vertical="center" wrapText="1"/>
    </xf>
    <xf numFmtId="0" fontId="23" fillId="0" borderId="10" xfId="25" applyFont="1" applyFill="1" applyBorder="1" applyAlignment="1">
      <alignment horizontal="center" vertical="center" wrapText="1"/>
    </xf>
    <xf numFmtId="0" fontId="25" fillId="17" borderId="0" xfId="25" applyFont="1" applyFill="1" applyBorder="1" applyAlignment="1">
      <alignment horizontal="center" vertical="center" wrapText="1"/>
    </xf>
    <xf numFmtId="0" fontId="4" fillId="0" borderId="9" xfId="0" applyFont="1" applyBorder="1" applyAlignment="1">
      <alignment horizontal="center"/>
    </xf>
    <xf numFmtId="0" fontId="23" fillId="0" borderId="9" xfId="25" applyFont="1" applyFill="1" applyBorder="1" applyAlignment="1">
      <alignment horizontal="center" vertical="center" wrapText="1"/>
    </xf>
    <xf numFmtId="0" fontId="25" fillId="17" borderId="0" xfId="25" applyFont="1" applyFill="1" applyBorder="1" applyAlignment="1">
      <alignment horizontal="center" vertical="center"/>
    </xf>
    <xf numFmtId="0" fontId="23" fillId="0" borderId="11" xfId="25" applyFont="1" applyFill="1" applyBorder="1" applyAlignment="1">
      <alignment horizontal="center" vertical="center" wrapText="1"/>
    </xf>
    <xf numFmtId="0" fontId="33" fillId="16" borderId="15" xfId="25" applyFont="1" applyFill="1" applyBorder="1" applyAlignment="1">
      <alignment horizontal="center" vertical="center"/>
    </xf>
    <xf numFmtId="0" fontId="33" fillId="16" borderId="10" xfId="25" applyFont="1" applyFill="1" applyBorder="1" applyAlignment="1">
      <alignment horizontal="center" vertical="center"/>
    </xf>
    <xf numFmtId="0" fontId="24" fillId="0" borderId="15" xfId="25" applyFont="1" applyFill="1" applyBorder="1" applyAlignment="1">
      <alignment horizontal="center" vertical="center"/>
    </xf>
    <xf numFmtId="0" fontId="24" fillId="0" borderId="11" xfId="25" applyFont="1" applyFill="1" applyBorder="1" applyAlignment="1">
      <alignment horizontal="center" vertical="center"/>
    </xf>
    <xf numFmtId="0" fontId="24" fillId="0" borderId="10" xfId="25" applyFont="1" applyFill="1" applyBorder="1" applyAlignment="1">
      <alignment horizontal="center" vertical="center"/>
    </xf>
    <xf numFmtId="0" fontId="24" fillId="0" borderId="9" xfId="25" applyFont="1" applyFill="1" applyBorder="1" applyAlignment="1">
      <alignment horizontal="center" vertical="center"/>
    </xf>
    <xf numFmtId="0" fontId="13" fillId="16" borderId="0" xfId="25" applyFont="1" applyFill="1" applyBorder="1" applyAlignment="1">
      <alignment horizontal="center" vertical="center" wrapText="1"/>
    </xf>
    <xf numFmtId="0" fontId="4" fillId="0" borderId="0" xfId="25" applyFont="1" applyFill="1" applyBorder="1" applyAlignment="1">
      <alignment horizontal="center"/>
    </xf>
    <xf numFmtId="0" fontId="33" fillId="16" borderId="9" xfId="25" applyFont="1" applyFill="1" applyBorder="1" applyAlignment="1">
      <alignment horizontal="center" vertical="center"/>
    </xf>
    <xf numFmtId="0" fontId="24" fillId="0" borderId="15" xfId="25" applyFont="1" applyFill="1" applyBorder="1" applyAlignment="1">
      <alignment horizontal="center" vertical="center" wrapText="1"/>
    </xf>
    <xf numFmtId="0" fontId="24" fillId="0" borderId="10" xfId="25" applyFont="1" applyFill="1" applyBorder="1" applyAlignment="1">
      <alignment horizontal="center" vertical="center" wrapText="1"/>
    </xf>
    <xf numFmtId="0" fontId="24" fillId="0" borderId="9" xfId="25" applyFont="1" applyFill="1" applyBorder="1" applyAlignment="1">
      <alignment horizontal="center" vertical="center" wrapText="1"/>
    </xf>
    <xf numFmtId="0" fontId="12" fillId="16" borderId="15" xfId="25" applyFont="1" applyFill="1" applyBorder="1" applyAlignment="1">
      <alignment horizontal="center" vertical="center"/>
    </xf>
    <xf numFmtId="0" fontId="12" fillId="16" borderId="10" xfId="25" applyFont="1" applyFill="1" applyBorder="1" applyAlignment="1">
      <alignment horizontal="center" vertical="center"/>
    </xf>
    <xf numFmtId="0" fontId="8" fillId="0" borderId="9" xfId="25" applyFont="1" applyFill="1" applyBorder="1" applyAlignment="1">
      <alignment horizontal="center" vertical="center" wrapText="1"/>
    </xf>
    <xf numFmtId="0" fontId="8" fillId="0" borderId="15" xfId="25" applyFont="1" applyFill="1" applyBorder="1" applyAlignment="1">
      <alignment horizontal="center" vertical="center" wrapText="1"/>
    </xf>
    <xf numFmtId="0" fontId="8" fillId="0" borderId="10" xfId="25" applyFont="1" applyFill="1" applyBorder="1" applyAlignment="1">
      <alignment horizontal="center" vertical="center" wrapText="1"/>
    </xf>
    <xf numFmtId="0" fontId="20" fillId="0" borderId="0" xfId="25" applyFont="1" applyFill="1" applyBorder="1" applyAlignment="1">
      <alignment horizontal="center" vertical="center"/>
    </xf>
    <xf numFmtId="0" fontId="12" fillId="16" borderId="11" xfId="25" applyFont="1" applyFill="1" applyBorder="1" applyAlignment="1">
      <alignment horizontal="center" vertical="center"/>
    </xf>
    <xf numFmtId="0" fontId="19" fillId="16" borderId="9" xfId="25" applyFont="1" applyFill="1" applyBorder="1" applyAlignment="1">
      <alignment horizontal="center" vertical="center"/>
    </xf>
    <xf numFmtId="0" fontId="10" fillId="0" borderId="0" xfId="25" applyFont="1" applyFill="1" applyBorder="1" applyAlignment="1">
      <alignment horizontal="center" vertical="center" wrapText="1"/>
    </xf>
    <xf numFmtId="0" fontId="0" fillId="0" borderId="15" xfId="0" applyBorder="1" applyAlignment="1">
      <alignment horizontal="center"/>
    </xf>
    <xf numFmtId="0" fontId="0" fillId="0" borderId="10" xfId="0" applyBorder="1" applyAlignment="1">
      <alignment horizontal="center"/>
    </xf>
    <xf numFmtId="0" fontId="8" fillId="0" borderId="9" xfId="25" applyFont="1" applyFill="1" applyBorder="1" applyAlignment="1">
      <alignment horizontal="center" vertical="center"/>
    </xf>
    <xf numFmtId="0" fontId="6" fillId="0" borderId="9" xfId="25" applyFont="1" applyFill="1" applyBorder="1" applyAlignment="1">
      <alignment horizontal="center"/>
    </xf>
    <xf numFmtId="0" fontId="25" fillId="17" borderId="23" xfId="25" applyFont="1" applyFill="1" applyBorder="1" applyAlignment="1">
      <alignment horizontal="center" vertical="center" wrapText="1"/>
    </xf>
    <xf numFmtId="0" fontId="25" fillId="17" borderId="13" xfId="25" applyFont="1" applyFill="1" applyBorder="1" applyAlignment="1">
      <alignment horizontal="center" vertical="center" wrapText="1"/>
    </xf>
    <xf numFmtId="0" fontId="8" fillId="0" borderId="11" xfId="25" applyFont="1" applyFill="1" applyBorder="1" applyAlignment="1">
      <alignment horizontal="center" vertical="center" wrapText="1"/>
    </xf>
    <xf numFmtId="0" fontId="6" fillId="0" borderId="9" xfId="25" applyFont="1" applyBorder="1" applyAlignment="1">
      <alignment horizontal="center"/>
    </xf>
    <xf numFmtId="0" fontId="0" fillId="0" borderId="0" xfId="0" applyBorder="1"/>
    <xf numFmtId="0" fontId="17" fillId="0" borderId="15" xfId="25" applyFont="1" applyFill="1" applyBorder="1" applyAlignment="1">
      <alignment horizontal="center" vertical="center" wrapText="1"/>
    </xf>
    <xf numFmtId="0" fontId="17" fillId="0" borderId="11" xfId="25" applyFont="1" applyFill="1" applyBorder="1" applyAlignment="1">
      <alignment horizontal="center" vertical="center" wrapText="1"/>
    </xf>
    <xf numFmtId="0" fontId="17" fillId="0" borderId="10" xfId="25" applyFont="1" applyFill="1" applyBorder="1" applyAlignment="1">
      <alignment horizontal="center" vertical="center" wrapText="1"/>
    </xf>
    <xf numFmtId="0" fontId="6" fillId="0" borderId="15" xfId="25" applyFont="1" applyBorder="1" applyAlignment="1">
      <alignment horizontal="center"/>
    </xf>
    <xf numFmtId="0" fontId="6" fillId="0" borderId="11" xfId="25" applyFont="1" applyBorder="1" applyAlignment="1">
      <alignment horizontal="center"/>
    </xf>
    <xf numFmtId="0" fontId="6" fillId="0" borderId="10" xfId="25" applyFont="1" applyBorder="1" applyAlignment="1">
      <alignment horizontal="center"/>
    </xf>
    <xf numFmtId="0" fontId="4" fillId="0" borderId="15" xfId="25" applyBorder="1" applyAlignment="1">
      <alignment horizontal="center"/>
    </xf>
    <xf numFmtId="0" fontId="4" fillId="0" borderId="11" xfId="25" applyBorder="1" applyAlignment="1">
      <alignment horizontal="center"/>
    </xf>
    <xf numFmtId="0" fontId="4" fillId="0" borderId="10" xfId="25" applyBorder="1" applyAlignment="1">
      <alignment horizontal="center"/>
    </xf>
    <xf numFmtId="0" fontId="6" fillId="0" borderId="15" xfId="25" applyFont="1" applyFill="1" applyBorder="1" applyAlignment="1">
      <alignment horizontal="center" vertical="center" wrapText="1"/>
    </xf>
    <xf numFmtId="0" fontId="6" fillId="0" borderId="11" xfId="25" applyFont="1" applyFill="1" applyBorder="1" applyAlignment="1">
      <alignment horizontal="center" vertical="center" wrapText="1"/>
    </xf>
    <xf numFmtId="0" fontId="6" fillId="0" borderId="10" xfId="25" applyFont="1" applyFill="1" applyBorder="1" applyAlignment="1">
      <alignment horizontal="center" vertical="center" wrapText="1"/>
    </xf>
  </cellXfs>
  <cellStyles count="27">
    <cellStyle name="20% - Акцент1" xfId="1"/>
    <cellStyle name="20% - Акцент2" xfId="2"/>
    <cellStyle name="20% - Акцент3" xfId="3"/>
    <cellStyle name="20% - Акцент4" xfId="4"/>
    <cellStyle name="20% - Акцент5" xfId="5"/>
    <cellStyle name="20% - Акцент6" xfId="6"/>
    <cellStyle name="40% - Акцент1" xfId="7"/>
    <cellStyle name="40% - Акцент2" xfId="8"/>
    <cellStyle name="40% - Акцент3" xfId="9"/>
    <cellStyle name="40% - Акцент4" xfId="10"/>
    <cellStyle name="40% - Акцент5" xfId="11"/>
    <cellStyle name="40% - Акцент6" xfId="12"/>
    <cellStyle name="60% - Акцент1" xfId="13"/>
    <cellStyle name="60% - Акцент2" xfId="14"/>
    <cellStyle name="60% - Акцент3" xfId="15"/>
    <cellStyle name="60% - Акцент4" xfId="16"/>
    <cellStyle name="60% - Акцент5" xfId="17"/>
    <cellStyle name="60% - Акцент6" xfId="18"/>
    <cellStyle name="Гиперссылка" xfId="19" builtinId="8"/>
    <cellStyle name="Обычный" xfId="0" builtinId="0"/>
    <cellStyle name="Обычный 2" xfId="20"/>
    <cellStyle name="Обычный 3" xfId="21"/>
    <cellStyle name="Обычный_new" xfId="22"/>
    <cellStyle name="Обычный_Order-81" xfId="23"/>
    <cellStyle name="Обычный_Лист1" xfId="24"/>
    <cellStyle name="Обычный_Прайс-лист" xfId="25"/>
    <cellStyle name="Стиль 1" xfId="26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jpeg"/><Relationship Id="rId13" Type="http://schemas.openxmlformats.org/officeDocument/2006/relationships/hyperlink" Target="#&#1054;&#1041;&#1066;&#1045;&#1050;&#1058;&#1048;&#1042;&#1067;!A1"/><Relationship Id="rId18" Type="http://schemas.openxmlformats.org/officeDocument/2006/relationships/hyperlink" Target="#&#1056;&#1040;&#1044;&#1048;&#1054;&#1057;&#1058;&#1040;&#1053;&#1062;&#1048;&#1048;!A1"/><Relationship Id="rId26" Type="http://schemas.openxmlformats.org/officeDocument/2006/relationships/hyperlink" Target="#&#1040;&#1050;&#1057;&#1045;&#1057;&#1057;&#1059;&#1040;&#1056;&#1067;!A1"/><Relationship Id="rId3" Type="http://schemas.openxmlformats.org/officeDocument/2006/relationships/image" Target="../media/image2.jpeg"/><Relationship Id="rId21" Type="http://schemas.openxmlformats.org/officeDocument/2006/relationships/image" Target="../media/image11.jpeg"/><Relationship Id="rId34" Type="http://schemas.openxmlformats.org/officeDocument/2006/relationships/hyperlink" Target="#&#1057;&#1045;&#1058;&#1045;&#1042;&#1054;&#1045;.&#1054;&#1041;&#1054;&#1056;&#1059;&#1044;&#1054;&#1042;&#1040;&#1053;&#1048;&#1045;!A1"/><Relationship Id="rId7" Type="http://schemas.openxmlformats.org/officeDocument/2006/relationships/hyperlink" Target="#&#1040;&#1053;&#1040;&#1051;&#1054;&#1043;.&#1042;&#1048;&#1044;&#1045;&#1054;!A1"/><Relationship Id="rId12" Type="http://schemas.openxmlformats.org/officeDocument/2006/relationships/image" Target="../media/image7.jpeg"/><Relationship Id="rId17" Type="http://schemas.openxmlformats.org/officeDocument/2006/relationships/image" Target="../media/image9.png"/><Relationship Id="rId25" Type="http://schemas.openxmlformats.org/officeDocument/2006/relationships/image" Target="../media/image13.jpeg"/><Relationship Id="rId33" Type="http://schemas.openxmlformats.org/officeDocument/2006/relationships/image" Target="../media/image17.jpeg"/><Relationship Id="rId2" Type="http://schemas.openxmlformats.org/officeDocument/2006/relationships/image" Target="../media/image1.jpeg"/><Relationship Id="rId16" Type="http://schemas.openxmlformats.org/officeDocument/2006/relationships/hyperlink" Target="#&#1054;&#1055;&#1057;!A1"/><Relationship Id="rId20" Type="http://schemas.openxmlformats.org/officeDocument/2006/relationships/hyperlink" Target="#&#1040;&#1053;&#1058;&#1048;&#1050;&#1056;&#1040;&#1078;&#1050;&#1040;!A1"/><Relationship Id="rId29" Type="http://schemas.openxmlformats.org/officeDocument/2006/relationships/image" Target="../media/image15.jpeg"/><Relationship Id="rId1" Type="http://schemas.openxmlformats.org/officeDocument/2006/relationships/hyperlink" Target="http://www.unicom.kz/" TargetMode="External"/><Relationship Id="rId6" Type="http://schemas.openxmlformats.org/officeDocument/2006/relationships/image" Target="../media/image4.jpeg"/><Relationship Id="rId11" Type="http://schemas.openxmlformats.org/officeDocument/2006/relationships/hyperlink" Target="#IP.&#1042;&#1048;&#1044;&#1045;&#1054;!A1"/><Relationship Id="rId24" Type="http://schemas.openxmlformats.org/officeDocument/2006/relationships/hyperlink" Target="#&#1042;&#1054;&#1051;&#1057;!A1"/><Relationship Id="rId32" Type="http://schemas.openxmlformats.org/officeDocument/2006/relationships/hyperlink" Target="#&#1057;&#1050;&#1044;!A1"/><Relationship Id="rId5" Type="http://schemas.openxmlformats.org/officeDocument/2006/relationships/hyperlink" Target="#IP.&#1042;&#1048;&#1044;&#1045;&#1054;!A1"/><Relationship Id="rId15" Type="http://schemas.openxmlformats.org/officeDocument/2006/relationships/hyperlink" Target="http://www.unicom.kz/#www.unicom.kz" TargetMode="External"/><Relationship Id="rId23" Type="http://schemas.openxmlformats.org/officeDocument/2006/relationships/image" Target="../media/image12.jpeg"/><Relationship Id="rId28" Type="http://schemas.openxmlformats.org/officeDocument/2006/relationships/hyperlink" Target="#&#1056;&#1040;&#1057;&#1061;&#1054;&#1044;&#1053;&#1048;&#1050;&#1048;!A1"/><Relationship Id="rId36" Type="http://schemas.openxmlformats.org/officeDocument/2006/relationships/image" Target="../media/image19.png"/><Relationship Id="rId10" Type="http://schemas.openxmlformats.org/officeDocument/2006/relationships/image" Target="../media/image6.jpeg"/><Relationship Id="rId19" Type="http://schemas.openxmlformats.org/officeDocument/2006/relationships/image" Target="../media/image10.jpeg"/><Relationship Id="rId31" Type="http://schemas.openxmlformats.org/officeDocument/2006/relationships/image" Target="../media/image16.jpeg"/><Relationship Id="rId4" Type="http://schemas.openxmlformats.org/officeDocument/2006/relationships/image" Target="../media/image3.png"/><Relationship Id="rId9" Type="http://schemas.openxmlformats.org/officeDocument/2006/relationships/hyperlink" Target="#&#1040;&#1053;&#1040;&#1051;&#1054;&#1043;.&#1042;&#1048;&#1044;&#1045;&#1054;!A1"/><Relationship Id="rId14" Type="http://schemas.openxmlformats.org/officeDocument/2006/relationships/image" Target="../media/image8.jpeg"/><Relationship Id="rId22" Type="http://schemas.openxmlformats.org/officeDocument/2006/relationships/hyperlink" Target="#&#1042;&#1054;&#1051;&#1057;!A1"/><Relationship Id="rId27" Type="http://schemas.openxmlformats.org/officeDocument/2006/relationships/image" Target="../media/image14.jpeg"/><Relationship Id="rId30" Type="http://schemas.openxmlformats.org/officeDocument/2006/relationships/hyperlink" Target="#&#1069;&#1051;.&#1055;&#1048;&#1058;&#1040;&#1053;&#1048;&#1045;!A1"/><Relationship Id="rId35" Type="http://schemas.openxmlformats.org/officeDocument/2006/relationships/image" Target="../media/image18.jpe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0.jpeg"/><Relationship Id="rId13" Type="http://schemas.openxmlformats.org/officeDocument/2006/relationships/image" Target="../media/image425.jpeg"/><Relationship Id="rId18" Type="http://schemas.openxmlformats.org/officeDocument/2006/relationships/image" Target="../media/image430.jpeg"/><Relationship Id="rId3" Type="http://schemas.openxmlformats.org/officeDocument/2006/relationships/image" Target="../media/image415.jpeg"/><Relationship Id="rId7" Type="http://schemas.openxmlformats.org/officeDocument/2006/relationships/image" Target="../media/image419.jpeg"/><Relationship Id="rId12" Type="http://schemas.openxmlformats.org/officeDocument/2006/relationships/image" Target="../media/image424.jpeg"/><Relationship Id="rId17" Type="http://schemas.openxmlformats.org/officeDocument/2006/relationships/image" Target="../media/image429.jpeg"/><Relationship Id="rId2" Type="http://schemas.openxmlformats.org/officeDocument/2006/relationships/hyperlink" Target="http://www.unicom.kz/#www.unicom.kz" TargetMode="External"/><Relationship Id="rId16" Type="http://schemas.openxmlformats.org/officeDocument/2006/relationships/image" Target="../media/image428.jpeg"/><Relationship Id="rId1" Type="http://schemas.openxmlformats.org/officeDocument/2006/relationships/image" Target="../media/image1.jpeg"/><Relationship Id="rId6" Type="http://schemas.openxmlformats.org/officeDocument/2006/relationships/image" Target="../media/image418.jpeg"/><Relationship Id="rId11" Type="http://schemas.openxmlformats.org/officeDocument/2006/relationships/image" Target="../media/image423.jpeg"/><Relationship Id="rId5" Type="http://schemas.openxmlformats.org/officeDocument/2006/relationships/image" Target="../media/image417.jpeg"/><Relationship Id="rId15" Type="http://schemas.openxmlformats.org/officeDocument/2006/relationships/image" Target="../media/image427.jpeg"/><Relationship Id="rId10" Type="http://schemas.openxmlformats.org/officeDocument/2006/relationships/image" Target="../media/image422.jpeg"/><Relationship Id="rId4" Type="http://schemas.openxmlformats.org/officeDocument/2006/relationships/image" Target="../media/image416.jpeg"/><Relationship Id="rId9" Type="http://schemas.openxmlformats.org/officeDocument/2006/relationships/image" Target="../media/image421.jpeg"/><Relationship Id="rId14" Type="http://schemas.openxmlformats.org/officeDocument/2006/relationships/image" Target="../media/image426.jpe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6.png"/><Relationship Id="rId13" Type="http://schemas.openxmlformats.org/officeDocument/2006/relationships/image" Target="../media/image441.jpeg"/><Relationship Id="rId18" Type="http://schemas.openxmlformats.org/officeDocument/2006/relationships/image" Target="../media/image446.jpeg"/><Relationship Id="rId26" Type="http://schemas.openxmlformats.org/officeDocument/2006/relationships/image" Target="../media/image453.jpeg"/><Relationship Id="rId39" Type="http://schemas.openxmlformats.org/officeDocument/2006/relationships/image" Target="../media/image464.jpeg"/><Relationship Id="rId3" Type="http://schemas.openxmlformats.org/officeDocument/2006/relationships/image" Target="../media/image433.jpeg"/><Relationship Id="rId21" Type="http://schemas.openxmlformats.org/officeDocument/2006/relationships/image" Target="../media/image448.jpeg"/><Relationship Id="rId34" Type="http://schemas.openxmlformats.org/officeDocument/2006/relationships/image" Target="../media/image459.jpeg"/><Relationship Id="rId42" Type="http://schemas.openxmlformats.org/officeDocument/2006/relationships/image" Target="../media/image467.jpeg"/><Relationship Id="rId7" Type="http://schemas.openxmlformats.org/officeDocument/2006/relationships/image" Target="../media/image435.jpeg"/><Relationship Id="rId12" Type="http://schemas.openxmlformats.org/officeDocument/2006/relationships/image" Target="../media/image440.jpeg"/><Relationship Id="rId17" Type="http://schemas.openxmlformats.org/officeDocument/2006/relationships/image" Target="../media/image445.jpeg"/><Relationship Id="rId25" Type="http://schemas.openxmlformats.org/officeDocument/2006/relationships/image" Target="../media/image452.jpeg"/><Relationship Id="rId33" Type="http://schemas.openxmlformats.org/officeDocument/2006/relationships/image" Target="../media/image97.png"/><Relationship Id="rId38" Type="http://schemas.openxmlformats.org/officeDocument/2006/relationships/image" Target="../media/image463.jpeg"/><Relationship Id="rId2" Type="http://schemas.openxmlformats.org/officeDocument/2006/relationships/image" Target="../media/image432.jpeg"/><Relationship Id="rId16" Type="http://schemas.openxmlformats.org/officeDocument/2006/relationships/image" Target="../media/image444.jpeg"/><Relationship Id="rId20" Type="http://schemas.openxmlformats.org/officeDocument/2006/relationships/hyperlink" Target="http://www.umbgroup.us/" TargetMode="External"/><Relationship Id="rId29" Type="http://schemas.openxmlformats.org/officeDocument/2006/relationships/image" Target="../media/image455.png"/><Relationship Id="rId41" Type="http://schemas.openxmlformats.org/officeDocument/2006/relationships/image" Target="../media/image466.png"/><Relationship Id="rId1" Type="http://schemas.openxmlformats.org/officeDocument/2006/relationships/image" Target="../media/image431.jpeg"/><Relationship Id="rId6" Type="http://schemas.openxmlformats.org/officeDocument/2006/relationships/hyperlink" Target="http://www.unicom.kz/#www.unicom.kz" TargetMode="External"/><Relationship Id="rId11" Type="http://schemas.openxmlformats.org/officeDocument/2006/relationships/image" Target="../media/image439.jpeg"/><Relationship Id="rId24" Type="http://schemas.openxmlformats.org/officeDocument/2006/relationships/image" Target="../media/image451.jpeg"/><Relationship Id="rId32" Type="http://schemas.openxmlformats.org/officeDocument/2006/relationships/image" Target="../media/image458.jpeg"/><Relationship Id="rId37" Type="http://schemas.openxmlformats.org/officeDocument/2006/relationships/image" Target="../media/image462.jpeg"/><Relationship Id="rId40" Type="http://schemas.openxmlformats.org/officeDocument/2006/relationships/image" Target="../media/image465.jpeg"/><Relationship Id="rId45" Type="http://schemas.openxmlformats.org/officeDocument/2006/relationships/image" Target="../media/image470.jpeg"/><Relationship Id="rId5" Type="http://schemas.openxmlformats.org/officeDocument/2006/relationships/image" Target="../media/image1.jpeg"/><Relationship Id="rId15" Type="http://schemas.openxmlformats.org/officeDocument/2006/relationships/image" Target="../media/image443.jpeg"/><Relationship Id="rId23" Type="http://schemas.openxmlformats.org/officeDocument/2006/relationships/image" Target="../media/image450.jpeg"/><Relationship Id="rId28" Type="http://schemas.openxmlformats.org/officeDocument/2006/relationships/image" Target="../media/image454.jpeg"/><Relationship Id="rId36" Type="http://schemas.openxmlformats.org/officeDocument/2006/relationships/image" Target="../media/image461.jpeg"/><Relationship Id="rId10" Type="http://schemas.openxmlformats.org/officeDocument/2006/relationships/image" Target="../media/image438.png"/><Relationship Id="rId19" Type="http://schemas.openxmlformats.org/officeDocument/2006/relationships/image" Target="../media/image447.jpeg"/><Relationship Id="rId31" Type="http://schemas.openxmlformats.org/officeDocument/2006/relationships/image" Target="../media/image457.jpeg"/><Relationship Id="rId44" Type="http://schemas.openxmlformats.org/officeDocument/2006/relationships/image" Target="../media/image469.jpeg"/><Relationship Id="rId4" Type="http://schemas.openxmlformats.org/officeDocument/2006/relationships/image" Target="../media/image434.jpeg"/><Relationship Id="rId9" Type="http://schemas.openxmlformats.org/officeDocument/2006/relationships/image" Target="../media/image437.png"/><Relationship Id="rId14" Type="http://schemas.openxmlformats.org/officeDocument/2006/relationships/image" Target="../media/image442.jpeg"/><Relationship Id="rId22" Type="http://schemas.openxmlformats.org/officeDocument/2006/relationships/image" Target="../media/image449.jpeg"/><Relationship Id="rId27" Type="http://schemas.openxmlformats.org/officeDocument/2006/relationships/image" Target="../media/image78.jpeg"/><Relationship Id="rId30" Type="http://schemas.openxmlformats.org/officeDocument/2006/relationships/image" Target="../media/image456.jpeg"/><Relationship Id="rId35" Type="http://schemas.openxmlformats.org/officeDocument/2006/relationships/image" Target="../media/image460.jpeg"/><Relationship Id="rId43" Type="http://schemas.openxmlformats.org/officeDocument/2006/relationships/image" Target="../media/image468.jpe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5.jpeg"/><Relationship Id="rId13" Type="http://schemas.openxmlformats.org/officeDocument/2006/relationships/image" Target="../media/image78.jpeg"/><Relationship Id="rId18" Type="http://schemas.openxmlformats.org/officeDocument/2006/relationships/image" Target="../media/image482.jpeg"/><Relationship Id="rId26" Type="http://schemas.openxmlformats.org/officeDocument/2006/relationships/image" Target="../media/image490.png"/><Relationship Id="rId39" Type="http://schemas.openxmlformats.org/officeDocument/2006/relationships/image" Target="../media/image468.jpeg"/><Relationship Id="rId3" Type="http://schemas.openxmlformats.org/officeDocument/2006/relationships/image" Target="../media/image1.jpeg"/><Relationship Id="rId21" Type="http://schemas.openxmlformats.org/officeDocument/2006/relationships/image" Target="../media/image485.jpeg"/><Relationship Id="rId34" Type="http://schemas.openxmlformats.org/officeDocument/2006/relationships/image" Target="../media/image83.png"/><Relationship Id="rId7" Type="http://schemas.openxmlformats.org/officeDocument/2006/relationships/image" Target="../media/image474.jpeg"/><Relationship Id="rId12" Type="http://schemas.openxmlformats.org/officeDocument/2006/relationships/image" Target="../media/image402.jpeg"/><Relationship Id="rId17" Type="http://schemas.openxmlformats.org/officeDocument/2006/relationships/image" Target="../media/image481.jpeg"/><Relationship Id="rId25" Type="http://schemas.openxmlformats.org/officeDocument/2006/relationships/image" Target="../media/image489.jpeg"/><Relationship Id="rId33" Type="http://schemas.openxmlformats.org/officeDocument/2006/relationships/image" Target="../media/image430.jpeg"/><Relationship Id="rId38" Type="http://schemas.openxmlformats.org/officeDocument/2006/relationships/image" Target="../media/image467.jpeg"/><Relationship Id="rId2" Type="http://schemas.openxmlformats.org/officeDocument/2006/relationships/image" Target="../media/image471.jpeg"/><Relationship Id="rId16" Type="http://schemas.openxmlformats.org/officeDocument/2006/relationships/image" Target="../media/image480.jpeg"/><Relationship Id="rId20" Type="http://schemas.openxmlformats.org/officeDocument/2006/relationships/image" Target="../media/image484.jpeg"/><Relationship Id="rId29" Type="http://schemas.openxmlformats.org/officeDocument/2006/relationships/image" Target="../media/image493.jpeg"/><Relationship Id="rId1" Type="http://schemas.openxmlformats.org/officeDocument/2006/relationships/hyperlink" Target="http://www.umbgroup.us/" TargetMode="External"/><Relationship Id="rId6" Type="http://schemas.openxmlformats.org/officeDocument/2006/relationships/image" Target="../media/image473.jpeg"/><Relationship Id="rId11" Type="http://schemas.openxmlformats.org/officeDocument/2006/relationships/image" Target="../media/image478.jpeg"/><Relationship Id="rId24" Type="http://schemas.openxmlformats.org/officeDocument/2006/relationships/image" Target="../media/image488.jpeg"/><Relationship Id="rId32" Type="http://schemas.openxmlformats.org/officeDocument/2006/relationships/image" Target="../media/image429.jpeg"/><Relationship Id="rId37" Type="http://schemas.openxmlformats.org/officeDocument/2006/relationships/image" Target="../media/image466.png"/><Relationship Id="rId5" Type="http://schemas.openxmlformats.org/officeDocument/2006/relationships/image" Target="../media/image472.jpeg"/><Relationship Id="rId15" Type="http://schemas.openxmlformats.org/officeDocument/2006/relationships/image" Target="../media/image479.jpeg"/><Relationship Id="rId23" Type="http://schemas.openxmlformats.org/officeDocument/2006/relationships/image" Target="../media/image487.jpeg"/><Relationship Id="rId28" Type="http://schemas.openxmlformats.org/officeDocument/2006/relationships/image" Target="../media/image492.jpeg"/><Relationship Id="rId36" Type="http://schemas.openxmlformats.org/officeDocument/2006/relationships/image" Target="../media/image465.jpeg"/><Relationship Id="rId10" Type="http://schemas.openxmlformats.org/officeDocument/2006/relationships/image" Target="../media/image477.jpeg"/><Relationship Id="rId19" Type="http://schemas.openxmlformats.org/officeDocument/2006/relationships/image" Target="../media/image483.jpeg"/><Relationship Id="rId31" Type="http://schemas.openxmlformats.org/officeDocument/2006/relationships/image" Target="../media/image425.jpeg"/><Relationship Id="rId4" Type="http://schemas.openxmlformats.org/officeDocument/2006/relationships/hyperlink" Target="http://www.unicom.kz/#www.unicom.kz" TargetMode="External"/><Relationship Id="rId9" Type="http://schemas.openxmlformats.org/officeDocument/2006/relationships/image" Target="../media/image476.jpeg"/><Relationship Id="rId14" Type="http://schemas.openxmlformats.org/officeDocument/2006/relationships/image" Target="../media/image424.jpeg"/><Relationship Id="rId22" Type="http://schemas.openxmlformats.org/officeDocument/2006/relationships/image" Target="../media/image486.jpeg"/><Relationship Id="rId27" Type="http://schemas.openxmlformats.org/officeDocument/2006/relationships/image" Target="../media/image491.jpeg"/><Relationship Id="rId30" Type="http://schemas.openxmlformats.org/officeDocument/2006/relationships/image" Target="../media/image494.jpeg"/><Relationship Id="rId35" Type="http://schemas.openxmlformats.org/officeDocument/2006/relationships/image" Target="../media/image464.jpe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2.jpeg"/><Relationship Id="rId13" Type="http://schemas.openxmlformats.org/officeDocument/2006/relationships/image" Target="../media/image505.jpeg"/><Relationship Id="rId18" Type="http://schemas.openxmlformats.org/officeDocument/2006/relationships/image" Target="../media/image510.jpeg"/><Relationship Id="rId26" Type="http://schemas.openxmlformats.org/officeDocument/2006/relationships/image" Target="../media/image517.jpeg"/><Relationship Id="rId3" Type="http://schemas.openxmlformats.org/officeDocument/2006/relationships/image" Target="../media/image497.jpeg"/><Relationship Id="rId21" Type="http://schemas.openxmlformats.org/officeDocument/2006/relationships/image" Target="../media/image512.jpeg"/><Relationship Id="rId7" Type="http://schemas.openxmlformats.org/officeDocument/2006/relationships/image" Target="../media/image501.jpeg"/><Relationship Id="rId12" Type="http://schemas.openxmlformats.org/officeDocument/2006/relationships/image" Target="../media/image504.jpeg"/><Relationship Id="rId17" Type="http://schemas.openxmlformats.org/officeDocument/2006/relationships/image" Target="../media/image509.jpeg"/><Relationship Id="rId25" Type="http://schemas.openxmlformats.org/officeDocument/2006/relationships/image" Target="../media/image516.jpeg"/><Relationship Id="rId2" Type="http://schemas.openxmlformats.org/officeDocument/2006/relationships/image" Target="../media/image496.png"/><Relationship Id="rId16" Type="http://schemas.openxmlformats.org/officeDocument/2006/relationships/image" Target="../media/image508.jpeg"/><Relationship Id="rId20" Type="http://schemas.openxmlformats.org/officeDocument/2006/relationships/image" Target="../media/image511.jpeg"/><Relationship Id="rId29" Type="http://schemas.openxmlformats.org/officeDocument/2006/relationships/image" Target="../media/image520.png"/><Relationship Id="rId1" Type="http://schemas.openxmlformats.org/officeDocument/2006/relationships/image" Target="../media/image495.jpeg"/><Relationship Id="rId6" Type="http://schemas.openxmlformats.org/officeDocument/2006/relationships/image" Target="../media/image500.png"/><Relationship Id="rId11" Type="http://schemas.openxmlformats.org/officeDocument/2006/relationships/hyperlink" Target="http://www.unicom.kz/#www.unicom.kz" TargetMode="External"/><Relationship Id="rId24" Type="http://schemas.openxmlformats.org/officeDocument/2006/relationships/image" Target="../media/image515.jpeg"/><Relationship Id="rId5" Type="http://schemas.openxmlformats.org/officeDocument/2006/relationships/image" Target="../media/image499.jpeg"/><Relationship Id="rId15" Type="http://schemas.openxmlformats.org/officeDocument/2006/relationships/image" Target="../media/image507.jpeg"/><Relationship Id="rId23" Type="http://schemas.openxmlformats.org/officeDocument/2006/relationships/image" Target="../media/image514.jpeg"/><Relationship Id="rId28" Type="http://schemas.openxmlformats.org/officeDocument/2006/relationships/image" Target="../media/image519.jpeg"/><Relationship Id="rId10" Type="http://schemas.openxmlformats.org/officeDocument/2006/relationships/image" Target="../media/image1.jpeg"/><Relationship Id="rId19" Type="http://schemas.openxmlformats.org/officeDocument/2006/relationships/image" Target="../media/image78.jpeg"/><Relationship Id="rId4" Type="http://schemas.openxmlformats.org/officeDocument/2006/relationships/image" Target="../media/image498.jpeg"/><Relationship Id="rId9" Type="http://schemas.openxmlformats.org/officeDocument/2006/relationships/image" Target="../media/image503.jpeg"/><Relationship Id="rId14" Type="http://schemas.openxmlformats.org/officeDocument/2006/relationships/image" Target="../media/image506.jpeg"/><Relationship Id="rId22" Type="http://schemas.openxmlformats.org/officeDocument/2006/relationships/image" Target="../media/image513.jpeg"/><Relationship Id="rId27" Type="http://schemas.openxmlformats.org/officeDocument/2006/relationships/image" Target="../media/image518.jpe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6.jpeg"/><Relationship Id="rId13" Type="http://schemas.openxmlformats.org/officeDocument/2006/relationships/image" Target="../media/image531.jpeg"/><Relationship Id="rId3" Type="http://schemas.openxmlformats.org/officeDocument/2006/relationships/image" Target="../media/image521.jpeg"/><Relationship Id="rId7" Type="http://schemas.openxmlformats.org/officeDocument/2006/relationships/image" Target="../media/image525.jpeg"/><Relationship Id="rId12" Type="http://schemas.openxmlformats.org/officeDocument/2006/relationships/image" Target="../media/image530.jpeg"/><Relationship Id="rId17" Type="http://schemas.openxmlformats.org/officeDocument/2006/relationships/image" Target="../media/image535.jpeg"/><Relationship Id="rId2" Type="http://schemas.openxmlformats.org/officeDocument/2006/relationships/hyperlink" Target="http://www.unicom.kz/#www.unicom.kz" TargetMode="External"/><Relationship Id="rId16" Type="http://schemas.openxmlformats.org/officeDocument/2006/relationships/image" Target="../media/image534.png"/><Relationship Id="rId1" Type="http://schemas.openxmlformats.org/officeDocument/2006/relationships/image" Target="../media/image1.jpeg"/><Relationship Id="rId6" Type="http://schemas.openxmlformats.org/officeDocument/2006/relationships/image" Target="../media/image524.jpeg"/><Relationship Id="rId11" Type="http://schemas.openxmlformats.org/officeDocument/2006/relationships/image" Target="../media/image529.jpeg"/><Relationship Id="rId5" Type="http://schemas.openxmlformats.org/officeDocument/2006/relationships/image" Target="../media/image523.jpeg"/><Relationship Id="rId15" Type="http://schemas.openxmlformats.org/officeDocument/2006/relationships/image" Target="../media/image533.jpeg"/><Relationship Id="rId10" Type="http://schemas.openxmlformats.org/officeDocument/2006/relationships/image" Target="../media/image528.jpeg"/><Relationship Id="rId4" Type="http://schemas.openxmlformats.org/officeDocument/2006/relationships/image" Target="../media/image522.jpeg"/><Relationship Id="rId9" Type="http://schemas.openxmlformats.org/officeDocument/2006/relationships/image" Target="../media/image527.jpeg"/><Relationship Id="rId14" Type="http://schemas.openxmlformats.org/officeDocument/2006/relationships/image" Target="../media/image532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0.jpeg"/><Relationship Id="rId18" Type="http://schemas.openxmlformats.org/officeDocument/2006/relationships/image" Target="../media/image35.jpeg"/><Relationship Id="rId26" Type="http://schemas.openxmlformats.org/officeDocument/2006/relationships/image" Target="../media/image43.jpeg"/><Relationship Id="rId39" Type="http://schemas.openxmlformats.org/officeDocument/2006/relationships/image" Target="../media/image56.jpeg"/><Relationship Id="rId21" Type="http://schemas.openxmlformats.org/officeDocument/2006/relationships/image" Target="../media/image38.jpeg"/><Relationship Id="rId34" Type="http://schemas.openxmlformats.org/officeDocument/2006/relationships/image" Target="../media/image51.png"/><Relationship Id="rId42" Type="http://schemas.openxmlformats.org/officeDocument/2006/relationships/image" Target="../media/image59.jpeg"/><Relationship Id="rId47" Type="http://schemas.openxmlformats.org/officeDocument/2006/relationships/image" Target="../media/image64.png"/><Relationship Id="rId50" Type="http://schemas.openxmlformats.org/officeDocument/2006/relationships/image" Target="../media/image67.png"/><Relationship Id="rId55" Type="http://schemas.openxmlformats.org/officeDocument/2006/relationships/image" Target="../media/image72.jpeg"/><Relationship Id="rId63" Type="http://schemas.openxmlformats.org/officeDocument/2006/relationships/image" Target="../media/image80.png"/><Relationship Id="rId7" Type="http://schemas.openxmlformats.org/officeDocument/2006/relationships/image" Target="../media/image25.png"/><Relationship Id="rId2" Type="http://schemas.openxmlformats.org/officeDocument/2006/relationships/hyperlink" Target="http://www.unicom.kz/" TargetMode="External"/><Relationship Id="rId16" Type="http://schemas.openxmlformats.org/officeDocument/2006/relationships/image" Target="../media/image33.jpeg"/><Relationship Id="rId20" Type="http://schemas.openxmlformats.org/officeDocument/2006/relationships/image" Target="../media/image37.jpeg"/><Relationship Id="rId29" Type="http://schemas.openxmlformats.org/officeDocument/2006/relationships/image" Target="../media/image46.jpeg"/><Relationship Id="rId41" Type="http://schemas.openxmlformats.org/officeDocument/2006/relationships/image" Target="../media/image58.jpeg"/><Relationship Id="rId54" Type="http://schemas.openxmlformats.org/officeDocument/2006/relationships/image" Target="../media/image71.jpeg"/><Relationship Id="rId62" Type="http://schemas.openxmlformats.org/officeDocument/2006/relationships/image" Target="../media/image79.jpeg"/><Relationship Id="rId1" Type="http://schemas.openxmlformats.org/officeDocument/2006/relationships/image" Target="../media/image20.jpeg"/><Relationship Id="rId6" Type="http://schemas.openxmlformats.org/officeDocument/2006/relationships/image" Target="../media/image24.jpeg"/><Relationship Id="rId11" Type="http://schemas.openxmlformats.org/officeDocument/2006/relationships/image" Target="../media/image28.jpeg"/><Relationship Id="rId24" Type="http://schemas.openxmlformats.org/officeDocument/2006/relationships/image" Target="../media/image41.jpeg"/><Relationship Id="rId32" Type="http://schemas.openxmlformats.org/officeDocument/2006/relationships/image" Target="../media/image49.jpeg"/><Relationship Id="rId37" Type="http://schemas.openxmlformats.org/officeDocument/2006/relationships/image" Target="../media/image54.jpeg"/><Relationship Id="rId40" Type="http://schemas.openxmlformats.org/officeDocument/2006/relationships/image" Target="../media/image57.jpeg"/><Relationship Id="rId45" Type="http://schemas.openxmlformats.org/officeDocument/2006/relationships/image" Target="../media/image62.jpeg"/><Relationship Id="rId53" Type="http://schemas.openxmlformats.org/officeDocument/2006/relationships/image" Target="../media/image70.png"/><Relationship Id="rId58" Type="http://schemas.openxmlformats.org/officeDocument/2006/relationships/image" Target="../media/image75.jpeg"/><Relationship Id="rId66" Type="http://schemas.openxmlformats.org/officeDocument/2006/relationships/image" Target="../media/image83.png"/><Relationship Id="rId5" Type="http://schemas.openxmlformats.org/officeDocument/2006/relationships/image" Target="../media/image23.jpeg"/><Relationship Id="rId15" Type="http://schemas.openxmlformats.org/officeDocument/2006/relationships/image" Target="../media/image32.jpeg"/><Relationship Id="rId23" Type="http://schemas.openxmlformats.org/officeDocument/2006/relationships/image" Target="../media/image40.jpeg"/><Relationship Id="rId28" Type="http://schemas.openxmlformats.org/officeDocument/2006/relationships/image" Target="../media/image45.jpeg"/><Relationship Id="rId36" Type="http://schemas.openxmlformats.org/officeDocument/2006/relationships/image" Target="../media/image53.jpeg"/><Relationship Id="rId49" Type="http://schemas.openxmlformats.org/officeDocument/2006/relationships/image" Target="../media/image66.png"/><Relationship Id="rId57" Type="http://schemas.openxmlformats.org/officeDocument/2006/relationships/image" Target="../media/image74.png"/><Relationship Id="rId61" Type="http://schemas.openxmlformats.org/officeDocument/2006/relationships/image" Target="../media/image78.jpeg"/><Relationship Id="rId10" Type="http://schemas.openxmlformats.org/officeDocument/2006/relationships/image" Target="../media/image27.jpeg"/><Relationship Id="rId19" Type="http://schemas.openxmlformats.org/officeDocument/2006/relationships/image" Target="../media/image36.jpeg"/><Relationship Id="rId31" Type="http://schemas.openxmlformats.org/officeDocument/2006/relationships/image" Target="../media/image48.jpeg"/><Relationship Id="rId44" Type="http://schemas.openxmlformats.org/officeDocument/2006/relationships/image" Target="../media/image61.jpeg"/><Relationship Id="rId52" Type="http://schemas.openxmlformats.org/officeDocument/2006/relationships/image" Target="../media/image69.png"/><Relationship Id="rId60" Type="http://schemas.openxmlformats.org/officeDocument/2006/relationships/image" Target="../media/image77.jpeg"/><Relationship Id="rId65" Type="http://schemas.openxmlformats.org/officeDocument/2006/relationships/image" Target="../media/image82.png"/><Relationship Id="rId4" Type="http://schemas.openxmlformats.org/officeDocument/2006/relationships/image" Target="../media/image22.jpeg"/><Relationship Id="rId9" Type="http://schemas.openxmlformats.org/officeDocument/2006/relationships/hyperlink" Target="http://www.umbgroup.us/" TargetMode="External"/><Relationship Id="rId14" Type="http://schemas.openxmlformats.org/officeDocument/2006/relationships/image" Target="../media/image31.jpeg"/><Relationship Id="rId22" Type="http://schemas.openxmlformats.org/officeDocument/2006/relationships/image" Target="../media/image39.jpeg"/><Relationship Id="rId27" Type="http://schemas.openxmlformats.org/officeDocument/2006/relationships/image" Target="../media/image44.jpeg"/><Relationship Id="rId30" Type="http://schemas.openxmlformats.org/officeDocument/2006/relationships/image" Target="../media/image47.jpeg"/><Relationship Id="rId35" Type="http://schemas.openxmlformats.org/officeDocument/2006/relationships/image" Target="../media/image52.jpeg"/><Relationship Id="rId43" Type="http://schemas.openxmlformats.org/officeDocument/2006/relationships/image" Target="../media/image60.png"/><Relationship Id="rId48" Type="http://schemas.openxmlformats.org/officeDocument/2006/relationships/image" Target="../media/image65.png"/><Relationship Id="rId56" Type="http://schemas.openxmlformats.org/officeDocument/2006/relationships/image" Target="../media/image73.jpeg"/><Relationship Id="rId64" Type="http://schemas.openxmlformats.org/officeDocument/2006/relationships/image" Target="../media/image81.png"/><Relationship Id="rId8" Type="http://schemas.openxmlformats.org/officeDocument/2006/relationships/image" Target="../media/image26.jpeg"/><Relationship Id="rId51" Type="http://schemas.openxmlformats.org/officeDocument/2006/relationships/image" Target="../media/image68.png"/><Relationship Id="rId3" Type="http://schemas.openxmlformats.org/officeDocument/2006/relationships/image" Target="../media/image21.jpeg"/><Relationship Id="rId12" Type="http://schemas.openxmlformats.org/officeDocument/2006/relationships/image" Target="../media/image29.jpeg"/><Relationship Id="rId17" Type="http://schemas.openxmlformats.org/officeDocument/2006/relationships/image" Target="../media/image34.jpeg"/><Relationship Id="rId25" Type="http://schemas.openxmlformats.org/officeDocument/2006/relationships/image" Target="../media/image42.jpeg"/><Relationship Id="rId33" Type="http://schemas.openxmlformats.org/officeDocument/2006/relationships/image" Target="../media/image50.png"/><Relationship Id="rId38" Type="http://schemas.openxmlformats.org/officeDocument/2006/relationships/image" Target="../media/image55.jpeg"/><Relationship Id="rId46" Type="http://schemas.openxmlformats.org/officeDocument/2006/relationships/image" Target="../media/image63.jpeg"/><Relationship Id="rId59" Type="http://schemas.openxmlformats.org/officeDocument/2006/relationships/image" Target="../media/image7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jpeg"/><Relationship Id="rId13" Type="http://schemas.openxmlformats.org/officeDocument/2006/relationships/image" Target="../media/image87.png"/><Relationship Id="rId18" Type="http://schemas.openxmlformats.org/officeDocument/2006/relationships/image" Target="../media/image90.jpeg"/><Relationship Id="rId26" Type="http://schemas.openxmlformats.org/officeDocument/2006/relationships/image" Target="../media/image74.png"/><Relationship Id="rId3" Type="http://schemas.openxmlformats.org/officeDocument/2006/relationships/image" Target="../media/image29.jpeg"/><Relationship Id="rId21" Type="http://schemas.openxmlformats.org/officeDocument/2006/relationships/image" Target="../media/image79.jpeg"/><Relationship Id="rId7" Type="http://schemas.openxmlformats.org/officeDocument/2006/relationships/image" Target="../media/image60.png"/><Relationship Id="rId12" Type="http://schemas.openxmlformats.org/officeDocument/2006/relationships/image" Target="../media/image86.png"/><Relationship Id="rId17" Type="http://schemas.openxmlformats.org/officeDocument/2006/relationships/image" Target="../media/image89.png"/><Relationship Id="rId25" Type="http://schemas.openxmlformats.org/officeDocument/2006/relationships/image" Target="../media/image95.png"/><Relationship Id="rId2" Type="http://schemas.openxmlformats.org/officeDocument/2006/relationships/image" Target="../media/image1.jpeg"/><Relationship Id="rId16" Type="http://schemas.openxmlformats.org/officeDocument/2006/relationships/image" Target="../media/image88.png"/><Relationship Id="rId20" Type="http://schemas.openxmlformats.org/officeDocument/2006/relationships/image" Target="../media/image92.png"/><Relationship Id="rId1" Type="http://schemas.openxmlformats.org/officeDocument/2006/relationships/hyperlink" Target="http://www.unicom.kz/" TargetMode="External"/><Relationship Id="rId6" Type="http://schemas.openxmlformats.org/officeDocument/2006/relationships/image" Target="../media/image45.jpeg"/><Relationship Id="rId11" Type="http://schemas.openxmlformats.org/officeDocument/2006/relationships/image" Target="../media/image85.png"/><Relationship Id="rId24" Type="http://schemas.openxmlformats.org/officeDocument/2006/relationships/image" Target="../media/image94.jpeg"/><Relationship Id="rId5" Type="http://schemas.openxmlformats.org/officeDocument/2006/relationships/image" Target="../media/image44.jpeg"/><Relationship Id="rId15" Type="http://schemas.openxmlformats.org/officeDocument/2006/relationships/image" Target="../media/image61.jpeg"/><Relationship Id="rId23" Type="http://schemas.openxmlformats.org/officeDocument/2006/relationships/image" Target="../media/image93.jpeg"/><Relationship Id="rId10" Type="http://schemas.openxmlformats.org/officeDocument/2006/relationships/image" Target="../media/image76.jpeg"/><Relationship Id="rId19" Type="http://schemas.openxmlformats.org/officeDocument/2006/relationships/image" Target="../media/image91.png"/><Relationship Id="rId4" Type="http://schemas.openxmlformats.org/officeDocument/2006/relationships/image" Target="../media/image84.jpeg"/><Relationship Id="rId9" Type="http://schemas.openxmlformats.org/officeDocument/2006/relationships/image" Target="../media/image75.jpeg"/><Relationship Id="rId14" Type="http://schemas.openxmlformats.org/officeDocument/2006/relationships/image" Target="../media/image78.jpeg"/><Relationship Id="rId22" Type="http://schemas.openxmlformats.org/officeDocument/2006/relationships/hyperlink" Target="http://www.umbgroup.us/" TargetMode="External"/><Relationship Id="rId27" Type="http://schemas.openxmlformats.org/officeDocument/2006/relationships/image" Target="../media/image96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26" Type="http://schemas.openxmlformats.org/officeDocument/2006/relationships/image" Target="../media/image117.jpeg"/><Relationship Id="rId39" Type="http://schemas.openxmlformats.org/officeDocument/2006/relationships/image" Target="../media/image126.jpeg"/><Relationship Id="rId21" Type="http://schemas.openxmlformats.org/officeDocument/2006/relationships/image" Target="../media/image112.emf"/><Relationship Id="rId34" Type="http://schemas.openxmlformats.org/officeDocument/2006/relationships/image" Target="../media/image123.jpeg"/><Relationship Id="rId42" Type="http://schemas.openxmlformats.org/officeDocument/2006/relationships/image" Target="../media/image129.jpeg"/><Relationship Id="rId47" Type="http://schemas.openxmlformats.org/officeDocument/2006/relationships/image" Target="../media/image132.jpeg"/><Relationship Id="rId50" Type="http://schemas.openxmlformats.org/officeDocument/2006/relationships/image" Target="../media/image135.png"/><Relationship Id="rId55" Type="http://schemas.openxmlformats.org/officeDocument/2006/relationships/image" Target="../media/image44.jpeg"/><Relationship Id="rId63" Type="http://schemas.openxmlformats.org/officeDocument/2006/relationships/image" Target="../media/image146.jpeg"/><Relationship Id="rId7" Type="http://schemas.openxmlformats.org/officeDocument/2006/relationships/image" Target="../media/image99.jpeg"/><Relationship Id="rId2" Type="http://schemas.openxmlformats.org/officeDocument/2006/relationships/hyperlink" Target="http://www.unicom.kz/#www.unicom.kz" TargetMode="External"/><Relationship Id="rId16" Type="http://schemas.openxmlformats.org/officeDocument/2006/relationships/image" Target="../media/image107.jpeg"/><Relationship Id="rId20" Type="http://schemas.openxmlformats.org/officeDocument/2006/relationships/image" Target="../media/image111.emf"/><Relationship Id="rId29" Type="http://schemas.openxmlformats.org/officeDocument/2006/relationships/image" Target="../media/image94.jpeg"/><Relationship Id="rId41" Type="http://schemas.openxmlformats.org/officeDocument/2006/relationships/image" Target="../media/image128.jpeg"/><Relationship Id="rId54" Type="http://schemas.openxmlformats.org/officeDocument/2006/relationships/image" Target="../media/image83.png"/><Relationship Id="rId62" Type="http://schemas.openxmlformats.org/officeDocument/2006/relationships/image" Target="../media/image145.jpeg"/><Relationship Id="rId1" Type="http://schemas.openxmlformats.org/officeDocument/2006/relationships/image" Target="../media/image1.jpeg"/><Relationship Id="rId6" Type="http://schemas.openxmlformats.org/officeDocument/2006/relationships/image" Target="../media/image46.jpeg"/><Relationship Id="rId11" Type="http://schemas.openxmlformats.org/officeDocument/2006/relationships/image" Target="../media/image103.jpeg"/><Relationship Id="rId24" Type="http://schemas.openxmlformats.org/officeDocument/2006/relationships/image" Target="../media/image115.emf"/><Relationship Id="rId32" Type="http://schemas.openxmlformats.org/officeDocument/2006/relationships/image" Target="../media/image121.jpeg"/><Relationship Id="rId37" Type="http://schemas.openxmlformats.org/officeDocument/2006/relationships/image" Target="../media/image29.jpeg"/><Relationship Id="rId40" Type="http://schemas.openxmlformats.org/officeDocument/2006/relationships/image" Target="../media/image127.jpeg"/><Relationship Id="rId45" Type="http://schemas.openxmlformats.org/officeDocument/2006/relationships/image" Target="../media/image131.jpeg"/><Relationship Id="rId53" Type="http://schemas.openxmlformats.org/officeDocument/2006/relationships/image" Target="../media/image138.jpeg"/><Relationship Id="rId58" Type="http://schemas.openxmlformats.org/officeDocument/2006/relationships/image" Target="../media/image141.jpeg"/><Relationship Id="rId5" Type="http://schemas.openxmlformats.org/officeDocument/2006/relationships/image" Target="../media/image98.jpeg"/><Relationship Id="rId15" Type="http://schemas.openxmlformats.org/officeDocument/2006/relationships/image" Target="../media/image106.jpeg"/><Relationship Id="rId23" Type="http://schemas.openxmlformats.org/officeDocument/2006/relationships/image" Target="../media/image114.jpeg"/><Relationship Id="rId28" Type="http://schemas.openxmlformats.org/officeDocument/2006/relationships/hyperlink" Target="http://www.umbgroup.us/" TargetMode="External"/><Relationship Id="rId36" Type="http://schemas.openxmlformats.org/officeDocument/2006/relationships/image" Target="../media/image125.jpeg"/><Relationship Id="rId49" Type="http://schemas.openxmlformats.org/officeDocument/2006/relationships/image" Target="../media/image134.jpeg"/><Relationship Id="rId57" Type="http://schemas.openxmlformats.org/officeDocument/2006/relationships/image" Target="../media/image140.jpeg"/><Relationship Id="rId61" Type="http://schemas.openxmlformats.org/officeDocument/2006/relationships/image" Target="../media/image144.jpeg"/><Relationship Id="rId10" Type="http://schemas.openxmlformats.org/officeDocument/2006/relationships/image" Target="../media/image102.jpeg"/><Relationship Id="rId19" Type="http://schemas.openxmlformats.org/officeDocument/2006/relationships/image" Target="../media/image110.jpeg"/><Relationship Id="rId31" Type="http://schemas.openxmlformats.org/officeDocument/2006/relationships/image" Target="../media/image120.emf"/><Relationship Id="rId44" Type="http://schemas.openxmlformats.org/officeDocument/2006/relationships/image" Target="../media/image130.jpeg"/><Relationship Id="rId52" Type="http://schemas.openxmlformats.org/officeDocument/2006/relationships/image" Target="../media/image137.jpeg"/><Relationship Id="rId60" Type="http://schemas.openxmlformats.org/officeDocument/2006/relationships/image" Target="../media/image143.jpeg"/><Relationship Id="rId4" Type="http://schemas.openxmlformats.org/officeDocument/2006/relationships/image" Target="../media/image97.png"/><Relationship Id="rId9" Type="http://schemas.openxmlformats.org/officeDocument/2006/relationships/image" Target="../media/image101.jpeg"/><Relationship Id="rId14" Type="http://schemas.openxmlformats.org/officeDocument/2006/relationships/image" Target="../media/image105.emf"/><Relationship Id="rId22" Type="http://schemas.openxmlformats.org/officeDocument/2006/relationships/image" Target="../media/image113.png"/><Relationship Id="rId27" Type="http://schemas.openxmlformats.org/officeDocument/2006/relationships/image" Target="../media/image118.jpeg"/><Relationship Id="rId30" Type="http://schemas.openxmlformats.org/officeDocument/2006/relationships/image" Target="../media/image119.jpeg"/><Relationship Id="rId35" Type="http://schemas.openxmlformats.org/officeDocument/2006/relationships/image" Target="../media/image124.jpeg"/><Relationship Id="rId43" Type="http://schemas.openxmlformats.org/officeDocument/2006/relationships/image" Target="../media/image78.jpeg"/><Relationship Id="rId48" Type="http://schemas.openxmlformats.org/officeDocument/2006/relationships/image" Target="../media/image133.jpeg"/><Relationship Id="rId56" Type="http://schemas.openxmlformats.org/officeDocument/2006/relationships/image" Target="../media/image139.jpeg"/><Relationship Id="rId8" Type="http://schemas.openxmlformats.org/officeDocument/2006/relationships/image" Target="../media/image100.jpeg"/><Relationship Id="rId51" Type="http://schemas.openxmlformats.org/officeDocument/2006/relationships/image" Target="../media/image136.emf"/><Relationship Id="rId3" Type="http://schemas.openxmlformats.org/officeDocument/2006/relationships/image" Target="../media/image45.jpeg"/><Relationship Id="rId12" Type="http://schemas.openxmlformats.org/officeDocument/2006/relationships/image" Target="../media/image43.jpeg"/><Relationship Id="rId17" Type="http://schemas.openxmlformats.org/officeDocument/2006/relationships/image" Target="../media/image108.jpeg"/><Relationship Id="rId25" Type="http://schemas.openxmlformats.org/officeDocument/2006/relationships/image" Target="../media/image116.jpeg"/><Relationship Id="rId33" Type="http://schemas.openxmlformats.org/officeDocument/2006/relationships/image" Target="../media/image122.jpeg"/><Relationship Id="rId38" Type="http://schemas.openxmlformats.org/officeDocument/2006/relationships/image" Target="../media/image60.png"/><Relationship Id="rId46" Type="http://schemas.openxmlformats.org/officeDocument/2006/relationships/image" Target="../media/image62.jpeg"/><Relationship Id="rId59" Type="http://schemas.openxmlformats.org/officeDocument/2006/relationships/image" Target="../media/image142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4.png"/><Relationship Id="rId13" Type="http://schemas.openxmlformats.org/officeDocument/2006/relationships/image" Target="../media/image159.png"/><Relationship Id="rId18" Type="http://schemas.openxmlformats.org/officeDocument/2006/relationships/image" Target="../media/image162.jpeg"/><Relationship Id="rId26" Type="http://schemas.openxmlformats.org/officeDocument/2006/relationships/image" Target="../media/image168.jpeg"/><Relationship Id="rId3" Type="http://schemas.openxmlformats.org/officeDocument/2006/relationships/image" Target="../media/image149.png"/><Relationship Id="rId21" Type="http://schemas.openxmlformats.org/officeDocument/2006/relationships/image" Target="../media/image164.jpeg"/><Relationship Id="rId7" Type="http://schemas.openxmlformats.org/officeDocument/2006/relationships/image" Target="../media/image153.png"/><Relationship Id="rId12" Type="http://schemas.openxmlformats.org/officeDocument/2006/relationships/image" Target="../media/image158.png"/><Relationship Id="rId17" Type="http://schemas.openxmlformats.org/officeDocument/2006/relationships/image" Target="../media/image161.jpeg"/><Relationship Id="rId25" Type="http://schemas.openxmlformats.org/officeDocument/2006/relationships/image" Target="../media/image167.jpeg"/><Relationship Id="rId2" Type="http://schemas.openxmlformats.org/officeDocument/2006/relationships/image" Target="../media/image148.png"/><Relationship Id="rId16" Type="http://schemas.openxmlformats.org/officeDocument/2006/relationships/hyperlink" Target="http://www.unicom.kz/#www.unicom.kz" TargetMode="External"/><Relationship Id="rId20" Type="http://schemas.openxmlformats.org/officeDocument/2006/relationships/image" Target="../media/image163.jpeg"/><Relationship Id="rId1" Type="http://schemas.openxmlformats.org/officeDocument/2006/relationships/image" Target="../media/image147.png"/><Relationship Id="rId6" Type="http://schemas.openxmlformats.org/officeDocument/2006/relationships/image" Target="../media/image152.png"/><Relationship Id="rId11" Type="http://schemas.openxmlformats.org/officeDocument/2006/relationships/image" Target="../media/image157.png"/><Relationship Id="rId24" Type="http://schemas.openxmlformats.org/officeDocument/2006/relationships/image" Target="../media/image166.jpeg"/><Relationship Id="rId5" Type="http://schemas.openxmlformats.org/officeDocument/2006/relationships/image" Target="../media/image151.png"/><Relationship Id="rId15" Type="http://schemas.openxmlformats.org/officeDocument/2006/relationships/image" Target="../media/image1.jpeg"/><Relationship Id="rId23" Type="http://schemas.openxmlformats.org/officeDocument/2006/relationships/image" Target="../media/image109.jpeg"/><Relationship Id="rId10" Type="http://schemas.openxmlformats.org/officeDocument/2006/relationships/image" Target="../media/image156.png"/><Relationship Id="rId19" Type="http://schemas.openxmlformats.org/officeDocument/2006/relationships/hyperlink" Target="http://www.umbgroup.us/" TargetMode="External"/><Relationship Id="rId4" Type="http://schemas.openxmlformats.org/officeDocument/2006/relationships/image" Target="../media/image150.png"/><Relationship Id="rId9" Type="http://schemas.openxmlformats.org/officeDocument/2006/relationships/image" Target="../media/image155.png"/><Relationship Id="rId14" Type="http://schemas.openxmlformats.org/officeDocument/2006/relationships/image" Target="../media/image160.png"/><Relationship Id="rId22" Type="http://schemas.openxmlformats.org/officeDocument/2006/relationships/image" Target="../media/image165.png"/><Relationship Id="rId27" Type="http://schemas.openxmlformats.org/officeDocument/2006/relationships/image" Target="../media/image169.emf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93.jpeg"/><Relationship Id="rId21" Type="http://schemas.openxmlformats.org/officeDocument/2006/relationships/image" Target="../media/image188.png"/><Relationship Id="rId34" Type="http://schemas.openxmlformats.org/officeDocument/2006/relationships/image" Target="../media/image201.jpeg"/><Relationship Id="rId42" Type="http://schemas.openxmlformats.org/officeDocument/2006/relationships/image" Target="../media/image208.jpeg"/><Relationship Id="rId47" Type="http://schemas.openxmlformats.org/officeDocument/2006/relationships/image" Target="../media/image212.jpeg"/><Relationship Id="rId50" Type="http://schemas.openxmlformats.org/officeDocument/2006/relationships/image" Target="../media/image215.png"/><Relationship Id="rId55" Type="http://schemas.openxmlformats.org/officeDocument/2006/relationships/image" Target="../media/image220.jpeg"/><Relationship Id="rId63" Type="http://schemas.openxmlformats.org/officeDocument/2006/relationships/image" Target="../media/image228.jpeg"/><Relationship Id="rId68" Type="http://schemas.openxmlformats.org/officeDocument/2006/relationships/image" Target="../media/image232.jpeg"/><Relationship Id="rId76" Type="http://schemas.openxmlformats.org/officeDocument/2006/relationships/image" Target="../media/image240.jpeg"/><Relationship Id="rId84" Type="http://schemas.openxmlformats.org/officeDocument/2006/relationships/image" Target="../media/image248.jpeg"/><Relationship Id="rId89" Type="http://schemas.openxmlformats.org/officeDocument/2006/relationships/image" Target="../media/image253.png"/><Relationship Id="rId97" Type="http://schemas.openxmlformats.org/officeDocument/2006/relationships/image" Target="../media/image261.jpeg"/><Relationship Id="rId7" Type="http://schemas.openxmlformats.org/officeDocument/2006/relationships/image" Target="../media/image1.jpeg"/><Relationship Id="rId71" Type="http://schemas.openxmlformats.org/officeDocument/2006/relationships/image" Target="../media/image235.jpeg"/><Relationship Id="rId92" Type="http://schemas.openxmlformats.org/officeDocument/2006/relationships/image" Target="../media/image256.png"/><Relationship Id="rId2" Type="http://schemas.openxmlformats.org/officeDocument/2006/relationships/image" Target="../media/image171.png"/><Relationship Id="rId16" Type="http://schemas.openxmlformats.org/officeDocument/2006/relationships/image" Target="../media/image183.jpeg"/><Relationship Id="rId29" Type="http://schemas.openxmlformats.org/officeDocument/2006/relationships/image" Target="../media/image196.jpeg"/><Relationship Id="rId11" Type="http://schemas.openxmlformats.org/officeDocument/2006/relationships/image" Target="../media/image178.png"/><Relationship Id="rId24" Type="http://schemas.openxmlformats.org/officeDocument/2006/relationships/image" Target="../media/image191.jpeg"/><Relationship Id="rId32" Type="http://schemas.openxmlformats.org/officeDocument/2006/relationships/image" Target="../media/image199.jpeg"/><Relationship Id="rId37" Type="http://schemas.openxmlformats.org/officeDocument/2006/relationships/image" Target="../media/image204.png"/><Relationship Id="rId40" Type="http://schemas.openxmlformats.org/officeDocument/2006/relationships/image" Target="../media/image206.jpeg"/><Relationship Id="rId45" Type="http://schemas.openxmlformats.org/officeDocument/2006/relationships/image" Target="../media/image210.jpeg"/><Relationship Id="rId53" Type="http://schemas.openxmlformats.org/officeDocument/2006/relationships/image" Target="../media/image218.jpeg"/><Relationship Id="rId58" Type="http://schemas.openxmlformats.org/officeDocument/2006/relationships/image" Target="../media/image223.jpeg"/><Relationship Id="rId66" Type="http://schemas.openxmlformats.org/officeDocument/2006/relationships/image" Target="../media/image230.jpeg"/><Relationship Id="rId74" Type="http://schemas.openxmlformats.org/officeDocument/2006/relationships/image" Target="../media/image238.jpeg"/><Relationship Id="rId79" Type="http://schemas.openxmlformats.org/officeDocument/2006/relationships/image" Target="../media/image243.jpeg"/><Relationship Id="rId87" Type="http://schemas.openxmlformats.org/officeDocument/2006/relationships/image" Target="../media/image251.jpeg"/><Relationship Id="rId5" Type="http://schemas.openxmlformats.org/officeDocument/2006/relationships/image" Target="../media/image174.jpeg"/><Relationship Id="rId61" Type="http://schemas.openxmlformats.org/officeDocument/2006/relationships/image" Target="../media/image226.png"/><Relationship Id="rId82" Type="http://schemas.openxmlformats.org/officeDocument/2006/relationships/image" Target="../media/image246.jpeg"/><Relationship Id="rId90" Type="http://schemas.openxmlformats.org/officeDocument/2006/relationships/image" Target="../media/image254.jpeg"/><Relationship Id="rId95" Type="http://schemas.openxmlformats.org/officeDocument/2006/relationships/image" Target="../media/image259.jpeg"/><Relationship Id="rId19" Type="http://schemas.openxmlformats.org/officeDocument/2006/relationships/image" Target="../media/image186.jpeg"/><Relationship Id="rId14" Type="http://schemas.openxmlformats.org/officeDocument/2006/relationships/image" Target="../media/image181.jpeg"/><Relationship Id="rId22" Type="http://schemas.openxmlformats.org/officeDocument/2006/relationships/image" Target="../media/image189.jpeg"/><Relationship Id="rId27" Type="http://schemas.openxmlformats.org/officeDocument/2006/relationships/image" Target="../media/image194.jpeg"/><Relationship Id="rId30" Type="http://schemas.openxmlformats.org/officeDocument/2006/relationships/image" Target="../media/image197.jpeg"/><Relationship Id="rId35" Type="http://schemas.openxmlformats.org/officeDocument/2006/relationships/image" Target="../media/image202.jpeg"/><Relationship Id="rId43" Type="http://schemas.openxmlformats.org/officeDocument/2006/relationships/image" Target="../media/image209.png"/><Relationship Id="rId48" Type="http://schemas.openxmlformats.org/officeDocument/2006/relationships/image" Target="../media/image213.png"/><Relationship Id="rId56" Type="http://schemas.openxmlformats.org/officeDocument/2006/relationships/image" Target="../media/image221.jpeg"/><Relationship Id="rId64" Type="http://schemas.openxmlformats.org/officeDocument/2006/relationships/image" Target="../media/image229.jpeg"/><Relationship Id="rId69" Type="http://schemas.openxmlformats.org/officeDocument/2006/relationships/image" Target="../media/image233.png"/><Relationship Id="rId77" Type="http://schemas.openxmlformats.org/officeDocument/2006/relationships/image" Target="../media/image241.jpeg"/><Relationship Id="rId100" Type="http://schemas.openxmlformats.org/officeDocument/2006/relationships/image" Target="../media/image264.emf"/><Relationship Id="rId8" Type="http://schemas.openxmlformats.org/officeDocument/2006/relationships/hyperlink" Target="http://www.unicom.kz/#www.unicom.kz" TargetMode="External"/><Relationship Id="rId51" Type="http://schemas.openxmlformats.org/officeDocument/2006/relationships/image" Target="../media/image216.jpeg"/><Relationship Id="rId72" Type="http://schemas.openxmlformats.org/officeDocument/2006/relationships/image" Target="../media/image236.jpeg"/><Relationship Id="rId80" Type="http://schemas.openxmlformats.org/officeDocument/2006/relationships/image" Target="../media/image244.jpeg"/><Relationship Id="rId85" Type="http://schemas.openxmlformats.org/officeDocument/2006/relationships/image" Target="../media/image249.jpeg"/><Relationship Id="rId93" Type="http://schemas.openxmlformats.org/officeDocument/2006/relationships/image" Target="../media/image257.jpeg"/><Relationship Id="rId98" Type="http://schemas.openxmlformats.org/officeDocument/2006/relationships/image" Target="../media/image262.jpeg"/><Relationship Id="rId3" Type="http://schemas.openxmlformats.org/officeDocument/2006/relationships/image" Target="../media/image172.png"/><Relationship Id="rId12" Type="http://schemas.openxmlformats.org/officeDocument/2006/relationships/image" Target="../media/image179.jpeg"/><Relationship Id="rId17" Type="http://schemas.openxmlformats.org/officeDocument/2006/relationships/image" Target="../media/image184.jpeg"/><Relationship Id="rId25" Type="http://schemas.openxmlformats.org/officeDocument/2006/relationships/image" Target="../media/image192.jpeg"/><Relationship Id="rId33" Type="http://schemas.openxmlformats.org/officeDocument/2006/relationships/image" Target="../media/image200.jpeg"/><Relationship Id="rId38" Type="http://schemas.openxmlformats.org/officeDocument/2006/relationships/hyperlink" Target="http://www.umbgroup.us/" TargetMode="External"/><Relationship Id="rId46" Type="http://schemas.openxmlformats.org/officeDocument/2006/relationships/image" Target="../media/image211.jpeg"/><Relationship Id="rId59" Type="http://schemas.openxmlformats.org/officeDocument/2006/relationships/image" Target="../media/image224.jpeg"/><Relationship Id="rId67" Type="http://schemas.openxmlformats.org/officeDocument/2006/relationships/image" Target="../media/image231.jpeg"/><Relationship Id="rId20" Type="http://schemas.openxmlformats.org/officeDocument/2006/relationships/image" Target="../media/image187.png"/><Relationship Id="rId41" Type="http://schemas.openxmlformats.org/officeDocument/2006/relationships/image" Target="../media/image207.jpeg"/><Relationship Id="rId54" Type="http://schemas.openxmlformats.org/officeDocument/2006/relationships/image" Target="../media/image219.jpeg"/><Relationship Id="rId62" Type="http://schemas.openxmlformats.org/officeDocument/2006/relationships/image" Target="../media/image227.jpeg"/><Relationship Id="rId70" Type="http://schemas.openxmlformats.org/officeDocument/2006/relationships/image" Target="../media/image234.jpeg"/><Relationship Id="rId75" Type="http://schemas.openxmlformats.org/officeDocument/2006/relationships/image" Target="../media/image239.jpeg"/><Relationship Id="rId83" Type="http://schemas.openxmlformats.org/officeDocument/2006/relationships/image" Target="../media/image247.jpeg"/><Relationship Id="rId88" Type="http://schemas.openxmlformats.org/officeDocument/2006/relationships/image" Target="../media/image252.png"/><Relationship Id="rId91" Type="http://schemas.openxmlformats.org/officeDocument/2006/relationships/image" Target="../media/image255.jpeg"/><Relationship Id="rId96" Type="http://schemas.openxmlformats.org/officeDocument/2006/relationships/image" Target="../media/image260.jpeg"/><Relationship Id="rId1" Type="http://schemas.openxmlformats.org/officeDocument/2006/relationships/image" Target="../media/image170.jpeg"/><Relationship Id="rId6" Type="http://schemas.openxmlformats.org/officeDocument/2006/relationships/image" Target="../media/image175.jpeg"/><Relationship Id="rId15" Type="http://schemas.openxmlformats.org/officeDocument/2006/relationships/image" Target="../media/image182.jpeg"/><Relationship Id="rId23" Type="http://schemas.openxmlformats.org/officeDocument/2006/relationships/image" Target="../media/image190.jpeg"/><Relationship Id="rId28" Type="http://schemas.openxmlformats.org/officeDocument/2006/relationships/image" Target="../media/image195.jpeg"/><Relationship Id="rId36" Type="http://schemas.openxmlformats.org/officeDocument/2006/relationships/image" Target="../media/image203.jpeg"/><Relationship Id="rId49" Type="http://schemas.openxmlformats.org/officeDocument/2006/relationships/image" Target="../media/image214.jpeg"/><Relationship Id="rId57" Type="http://schemas.openxmlformats.org/officeDocument/2006/relationships/image" Target="../media/image222.jpeg"/><Relationship Id="rId10" Type="http://schemas.openxmlformats.org/officeDocument/2006/relationships/image" Target="../media/image177.jpeg"/><Relationship Id="rId31" Type="http://schemas.openxmlformats.org/officeDocument/2006/relationships/image" Target="../media/image198.jpeg"/><Relationship Id="rId44" Type="http://schemas.openxmlformats.org/officeDocument/2006/relationships/hyperlink" Target="http://www.unicom.kz/" TargetMode="External"/><Relationship Id="rId52" Type="http://schemas.openxmlformats.org/officeDocument/2006/relationships/image" Target="../media/image217.jpeg"/><Relationship Id="rId60" Type="http://schemas.openxmlformats.org/officeDocument/2006/relationships/image" Target="../media/image225.jpeg"/><Relationship Id="rId65" Type="http://schemas.openxmlformats.org/officeDocument/2006/relationships/image" Target="../media/image78.jpeg"/><Relationship Id="rId73" Type="http://schemas.openxmlformats.org/officeDocument/2006/relationships/image" Target="../media/image237.jpeg"/><Relationship Id="rId78" Type="http://schemas.openxmlformats.org/officeDocument/2006/relationships/image" Target="../media/image242.jpeg"/><Relationship Id="rId81" Type="http://schemas.openxmlformats.org/officeDocument/2006/relationships/image" Target="../media/image245.jpeg"/><Relationship Id="rId86" Type="http://schemas.openxmlformats.org/officeDocument/2006/relationships/image" Target="../media/image250.jpeg"/><Relationship Id="rId94" Type="http://schemas.openxmlformats.org/officeDocument/2006/relationships/image" Target="../media/image258.png"/><Relationship Id="rId99" Type="http://schemas.openxmlformats.org/officeDocument/2006/relationships/image" Target="../media/image263.jpeg"/><Relationship Id="rId101" Type="http://schemas.openxmlformats.org/officeDocument/2006/relationships/image" Target="../media/image265.jpeg"/><Relationship Id="rId4" Type="http://schemas.openxmlformats.org/officeDocument/2006/relationships/image" Target="../media/image173.jpeg"/><Relationship Id="rId9" Type="http://schemas.openxmlformats.org/officeDocument/2006/relationships/image" Target="../media/image176.jpeg"/><Relationship Id="rId13" Type="http://schemas.openxmlformats.org/officeDocument/2006/relationships/image" Target="../media/image180.jpeg"/><Relationship Id="rId18" Type="http://schemas.openxmlformats.org/officeDocument/2006/relationships/image" Target="../media/image185.jpeg"/><Relationship Id="rId39" Type="http://schemas.openxmlformats.org/officeDocument/2006/relationships/image" Target="../media/image205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75.jpeg"/><Relationship Id="rId18" Type="http://schemas.openxmlformats.org/officeDocument/2006/relationships/image" Target="../media/image279.jpeg"/><Relationship Id="rId26" Type="http://schemas.openxmlformats.org/officeDocument/2006/relationships/image" Target="../media/image286.png"/><Relationship Id="rId39" Type="http://schemas.openxmlformats.org/officeDocument/2006/relationships/image" Target="../media/image299.png"/><Relationship Id="rId21" Type="http://schemas.openxmlformats.org/officeDocument/2006/relationships/image" Target="../media/image282.jpeg"/><Relationship Id="rId34" Type="http://schemas.openxmlformats.org/officeDocument/2006/relationships/image" Target="../media/image294.jpeg"/><Relationship Id="rId42" Type="http://schemas.openxmlformats.org/officeDocument/2006/relationships/image" Target="../media/image302.jpeg"/><Relationship Id="rId47" Type="http://schemas.openxmlformats.org/officeDocument/2006/relationships/image" Target="../media/image307.jpeg"/><Relationship Id="rId50" Type="http://schemas.openxmlformats.org/officeDocument/2006/relationships/image" Target="../media/image310.jpeg"/><Relationship Id="rId55" Type="http://schemas.openxmlformats.org/officeDocument/2006/relationships/image" Target="../media/image315.jpeg"/><Relationship Id="rId63" Type="http://schemas.openxmlformats.org/officeDocument/2006/relationships/image" Target="../media/image323.png"/><Relationship Id="rId68" Type="http://schemas.openxmlformats.org/officeDocument/2006/relationships/image" Target="../media/image328.png"/><Relationship Id="rId76" Type="http://schemas.openxmlformats.org/officeDocument/2006/relationships/image" Target="../media/image336.png"/><Relationship Id="rId84" Type="http://schemas.openxmlformats.org/officeDocument/2006/relationships/image" Target="../media/image344.jpeg"/><Relationship Id="rId7" Type="http://schemas.openxmlformats.org/officeDocument/2006/relationships/image" Target="../media/image269.jpeg"/><Relationship Id="rId71" Type="http://schemas.openxmlformats.org/officeDocument/2006/relationships/image" Target="../media/image331.png"/><Relationship Id="rId2" Type="http://schemas.openxmlformats.org/officeDocument/2006/relationships/hyperlink" Target="http://www.unicom.kz/#www.unicom.kz" TargetMode="External"/><Relationship Id="rId16" Type="http://schemas.openxmlformats.org/officeDocument/2006/relationships/image" Target="../media/image277.jpeg"/><Relationship Id="rId29" Type="http://schemas.openxmlformats.org/officeDocument/2006/relationships/image" Target="../media/image289.png"/><Relationship Id="rId11" Type="http://schemas.openxmlformats.org/officeDocument/2006/relationships/image" Target="../media/image273.jpeg"/><Relationship Id="rId24" Type="http://schemas.openxmlformats.org/officeDocument/2006/relationships/hyperlink" Target="http://www.unicom.kz/" TargetMode="External"/><Relationship Id="rId32" Type="http://schemas.openxmlformats.org/officeDocument/2006/relationships/image" Target="../media/image292.png"/><Relationship Id="rId37" Type="http://schemas.openxmlformats.org/officeDocument/2006/relationships/image" Target="../media/image297.jpeg"/><Relationship Id="rId40" Type="http://schemas.openxmlformats.org/officeDocument/2006/relationships/image" Target="../media/image300.emf"/><Relationship Id="rId45" Type="http://schemas.openxmlformats.org/officeDocument/2006/relationships/image" Target="../media/image305.jpeg"/><Relationship Id="rId53" Type="http://schemas.openxmlformats.org/officeDocument/2006/relationships/image" Target="../media/image313.jpeg"/><Relationship Id="rId58" Type="http://schemas.openxmlformats.org/officeDocument/2006/relationships/image" Target="../media/image318.png"/><Relationship Id="rId66" Type="http://schemas.openxmlformats.org/officeDocument/2006/relationships/image" Target="../media/image326.jpeg"/><Relationship Id="rId74" Type="http://schemas.openxmlformats.org/officeDocument/2006/relationships/image" Target="../media/image334.png"/><Relationship Id="rId79" Type="http://schemas.openxmlformats.org/officeDocument/2006/relationships/image" Target="../media/image339.png"/><Relationship Id="rId5" Type="http://schemas.openxmlformats.org/officeDocument/2006/relationships/image" Target="../media/image267.jpeg"/><Relationship Id="rId61" Type="http://schemas.openxmlformats.org/officeDocument/2006/relationships/image" Target="../media/image321.jpeg"/><Relationship Id="rId82" Type="http://schemas.openxmlformats.org/officeDocument/2006/relationships/image" Target="../media/image342.jpeg"/><Relationship Id="rId10" Type="http://schemas.openxmlformats.org/officeDocument/2006/relationships/image" Target="../media/image272.jpeg"/><Relationship Id="rId19" Type="http://schemas.openxmlformats.org/officeDocument/2006/relationships/image" Target="../media/image280.jpeg"/><Relationship Id="rId31" Type="http://schemas.openxmlformats.org/officeDocument/2006/relationships/image" Target="../media/image291.png"/><Relationship Id="rId44" Type="http://schemas.openxmlformats.org/officeDocument/2006/relationships/image" Target="../media/image304.jpeg"/><Relationship Id="rId52" Type="http://schemas.openxmlformats.org/officeDocument/2006/relationships/image" Target="../media/image312.jpeg"/><Relationship Id="rId60" Type="http://schemas.openxmlformats.org/officeDocument/2006/relationships/image" Target="../media/image320.jpeg"/><Relationship Id="rId65" Type="http://schemas.openxmlformats.org/officeDocument/2006/relationships/image" Target="../media/image325.png"/><Relationship Id="rId73" Type="http://schemas.openxmlformats.org/officeDocument/2006/relationships/image" Target="../media/image333.png"/><Relationship Id="rId78" Type="http://schemas.openxmlformats.org/officeDocument/2006/relationships/image" Target="../media/image338.png"/><Relationship Id="rId81" Type="http://schemas.openxmlformats.org/officeDocument/2006/relationships/image" Target="../media/image341.jpeg"/><Relationship Id="rId4" Type="http://schemas.openxmlformats.org/officeDocument/2006/relationships/hyperlink" Target="http://www.umbgroup.us/" TargetMode="External"/><Relationship Id="rId9" Type="http://schemas.openxmlformats.org/officeDocument/2006/relationships/image" Target="../media/image271.jpeg"/><Relationship Id="rId14" Type="http://schemas.openxmlformats.org/officeDocument/2006/relationships/image" Target="../media/image276.jpeg"/><Relationship Id="rId22" Type="http://schemas.openxmlformats.org/officeDocument/2006/relationships/image" Target="../media/image283.jpeg"/><Relationship Id="rId27" Type="http://schemas.openxmlformats.org/officeDocument/2006/relationships/image" Target="../media/image287.jpeg"/><Relationship Id="rId30" Type="http://schemas.openxmlformats.org/officeDocument/2006/relationships/image" Target="../media/image290.png"/><Relationship Id="rId35" Type="http://schemas.openxmlformats.org/officeDocument/2006/relationships/image" Target="../media/image295.png"/><Relationship Id="rId43" Type="http://schemas.openxmlformats.org/officeDocument/2006/relationships/image" Target="../media/image303.emf"/><Relationship Id="rId48" Type="http://schemas.openxmlformats.org/officeDocument/2006/relationships/image" Target="../media/image308.jpeg"/><Relationship Id="rId56" Type="http://schemas.openxmlformats.org/officeDocument/2006/relationships/image" Target="../media/image316.jpeg"/><Relationship Id="rId64" Type="http://schemas.openxmlformats.org/officeDocument/2006/relationships/image" Target="../media/image324.jpeg"/><Relationship Id="rId69" Type="http://schemas.openxmlformats.org/officeDocument/2006/relationships/image" Target="../media/image329.jpeg"/><Relationship Id="rId77" Type="http://schemas.openxmlformats.org/officeDocument/2006/relationships/image" Target="../media/image337.jpeg"/><Relationship Id="rId8" Type="http://schemas.openxmlformats.org/officeDocument/2006/relationships/image" Target="../media/image270.jpeg"/><Relationship Id="rId51" Type="http://schemas.openxmlformats.org/officeDocument/2006/relationships/image" Target="../media/image311.jpeg"/><Relationship Id="rId72" Type="http://schemas.openxmlformats.org/officeDocument/2006/relationships/image" Target="../media/image332.png"/><Relationship Id="rId80" Type="http://schemas.openxmlformats.org/officeDocument/2006/relationships/image" Target="../media/image340.jpeg"/><Relationship Id="rId3" Type="http://schemas.openxmlformats.org/officeDocument/2006/relationships/image" Target="../media/image266.jpeg"/><Relationship Id="rId12" Type="http://schemas.openxmlformats.org/officeDocument/2006/relationships/image" Target="../media/image274.jpeg"/><Relationship Id="rId17" Type="http://schemas.openxmlformats.org/officeDocument/2006/relationships/image" Target="../media/image278.png"/><Relationship Id="rId25" Type="http://schemas.openxmlformats.org/officeDocument/2006/relationships/image" Target="../media/image285.jpeg"/><Relationship Id="rId33" Type="http://schemas.openxmlformats.org/officeDocument/2006/relationships/image" Target="../media/image293.jpeg"/><Relationship Id="rId38" Type="http://schemas.openxmlformats.org/officeDocument/2006/relationships/image" Target="../media/image298.jpeg"/><Relationship Id="rId46" Type="http://schemas.openxmlformats.org/officeDocument/2006/relationships/image" Target="../media/image306.jpeg"/><Relationship Id="rId59" Type="http://schemas.openxmlformats.org/officeDocument/2006/relationships/image" Target="../media/image319.jpeg"/><Relationship Id="rId67" Type="http://schemas.openxmlformats.org/officeDocument/2006/relationships/image" Target="../media/image327.png"/><Relationship Id="rId20" Type="http://schemas.openxmlformats.org/officeDocument/2006/relationships/image" Target="../media/image281.jpeg"/><Relationship Id="rId41" Type="http://schemas.openxmlformats.org/officeDocument/2006/relationships/image" Target="../media/image301.jpeg"/><Relationship Id="rId54" Type="http://schemas.openxmlformats.org/officeDocument/2006/relationships/image" Target="../media/image314.jpeg"/><Relationship Id="rId62" Type="http://schemas.openxmlformats.org/officeDocument/2006/relationships/image" Target="../media/image322.jpeg"/><Relationship Id="rId70" Type="http://schemas.openxmlformats.org/officeDocument/2006/relationships/image" Target="../media/image330.png"/><Relationship Id="rId75" Type="http://schemas.openxmlformats.org/officeDocument/2006/relationships/image" Target="../media/image335.jpeg"/><Relationship Id="rId83" Type="http://schemas.openxmlformats.org/officeDocument/2006/relationships/image" Target="../media/image343.jpeg"/><Relationship Id="rId1" Type="http://schemas.openxmlformats.org/officeDocument/2006/relationships/image" Target="../media/image1.jpeg"/><Relationship Id="rId6" Type="http://schemas.openxmlformats.org/officeDocument/2006/relationships/image" Target="../media/image268.jpeg"/><Relationship Id="rId15" Type="http://schemas.openxmlformats.org/officeDocument/2006/relationships/image" Target="../media/image78.jpeg"/><Relationship Id="rId23" Type="http://schemas.openxmlformats.org/officeDocument/2006/relationships/image" Target="../media/image284.jpeg"/><Relationship Id="rId28" Type="http://schemas.openxmlformats.org/officeDocument/2006/relationships/image" Target="../media/image288.jpeg"/><Relationship Id="rId36" Type="http://schemas.openxmlformats.org/officeDocument/2006/relationships/image" Target="../media/image296.jpeg"/><Relationship Id="rId49" Type="http://schemas.openxmlformats.org/officeDocument/2006/relationships/image" Target="../media/image309.jpeg"/><Relationship Id="rId57" Type="http://schemas.openxmlformats.org/officeDocument/2006/relationships/image" Target="../media/image31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9.jpeg"/><Relationship Id="rId13" Type="http://schemas.openxmlformats.org/officeDocument/2006/relationships/image" Target="../media/image354.jpeg"/><Relationship Id="rId18" Type="http://schemas.openxmlformats.org/officeDocument/2006/relationships/image" Target="../media/image359.jpeg"/><Relationship Id="rId3" Type="http://schemas.openxmlformats.org/officeDocument/2006/relationships/image" Target="../media/image347.jpeg"/><Relationship Id="rId21" Type="http://schemas.openxmlformats.org/officeDocument/2006/relationships/image" Target="../media/image362.jpeg"/><Relationship Id="rId7" Type="http://schemas.openxmlformats.org/officeDocument/2006/relationships/hyperlink" Target="http://www.unicom.kz/" TargetMode="External"/><Relationship Id="rId12" Type="http://schemas.openxmlformats.org/officeDocument/2006/relationships/image" Target="../media/image353.jpeg"/><Relationship Id="rId17" Type="http://schemas.openxmlformats.org/officeDocument/2006/relationships/image" Target="../media/image358.jpeg"/><Relationship Id="rId2" Type="http://schemas.openxmlformats.org/officeDocument/2006/relationships/image" Target="../media/image346.jpeg"/><Relationship Id="rId16" Type="http://schemas.openxmlformats.org/officeDocument/2006/relationships/image" Target="../media/image357.jpeg"/><Relationship Id="rId20" Type="http://schemas.openxmlformats.org/officeDocument/2006/relationships/image" Target="../media/image361.jpeg"/><Relationship Id="rId1" Type="http://schemas.openxmlformats.org/officeDocument/2006/relationships/image" Target="../media/image345.jpeg"/><Relationship Id="rId6" Type="http://schemas.openxmlformats.org/officeDocument/2006/relationships/hyperlink" Target="http://www.unicom.kz/#www.unicom.kz" TargetMode="External"/><Relationship Id="rId11" Type="http://schemas.openxmlformats.org/officeDocument/2006/relationships/image" Target="../media/image352.jpeg"/><Relationship Id="rId24" Type="http://schemas.openxmlformats.org/officeDocument/2006/relationships/image" Target="../media/image365.png"/><Relationship Id="rId5" Type="http://schemas.openxmlformats.org/officeDocument/2006/relationships/image" Target="../media/image1.jpeg"/><Relationship Id="rId15" Type="http://schemas.openxmlformats.org/officeDocument/2006/relationships/image" Target="../media/image356.jpeg"/><Relationship Id="rId23" Type="http://schemas.openxmlformats.org/officeDocument/2006/relationships/image" Target="../media/image364.jpeg"/><Relationship Id="rId10" Type="http://schemas.openxmlformats.org/officeDocument/2006/relationships/image" Target="../media/image351.jpeg"/><Relationship Id="rId19" Type="http://schemas.openxmlformats.org/officeDocument/2006/relationships/image" Target="../media/image360.jpeg"/><Relationship Id="rId4" Type="http://schemas.openxmlformats.org/officeDocument/2006/relationships/image" Target="../media/image348.jpeg"/><Relationship Id="rId9" Type="http://schemas.openxmlformats.org/officeDocument/2006/relationships/image" Target="../media/image350.jpeg"/><Relationship Id="rId14" Type="http://schemas.openxmlformats.org/officeDocument/2006/relationships/image" Target="../media/image355.jpeg"/><Relationship Id="rId22" Type="http://schemas.openxmlformats.org/officeDocument/2006/relationships/image" Target="../media/image363.jpe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76.jpeg"/><Relationship Id="rId18" Type="http://schemas.openxmlformats.org/officeDocument/2006/relationships/image" Target="../media/image381.png"/><Relationship Id="rId26" Type="http://schemas.openxmlformats.org/officeDocument/2006/relationships/image" Target="../media/image389.png"/><Relationship Id="rId39" Type="http://schemas.openxmlformats.org/officeDocument/2006/relationships/hyperlink" Target="http://www.umbgroup.us/" TargetMode="External"/><Relationship Id="rId3" Type="http://schemas.openxmlformats.org/officeDocument/2006/relationships/image" Target="../media/image366.jpeg"/><Relationship Id="rId21" Type="http://schemas.openxmlformats.org/officeDocument/2006/relationships/image" Target="../media/image384.jpeg"/><Relationship Id="rId34" Type="http://schemas.openxmlformats.org/officeDocument/2006/relationships/image" Target="../media/image397.jpeg"/><Relationship Id="rId42" Type="http://schemas.openxmlformats.org/officeDocument/2006/relationships/image" Target="../media/image404.jpeg"/><Relationship Id="rId47" Type="http://schemas.openxmlformats.org/officeDocument/2006/relationships/image" Target="../media/image409.jpeg"/><Relationship Id="rId50" Type="http://schemas.openxmlformats.org/officeDocument/2006/relationships/image" Target="../media/image412.png"/><Relationship Id="rId7" Type="http://schemas.openxmlformats.org/officeDocument/2006/relationships/image" Target="../media/image370.jpeg"/><Relationship Id="rId12" Type="http://schemas.openxmlformats.org/officeDocument/2006/relationships/image" Target="../media/image375.jpeg"/><Relationship Id="rId17" Type="http://schemas.openxmlformats.org/officeDocument/2006/relationships/image" Target="../media/image380.jpeg"/><Relationship Id="rId25" Type="http://schemas.openxmlformats.org/officeDocument/2006/relationships/image" Target="../media/image388.jpeg"/><Relationship Id="rId33" Type="http://schemas.openxmlformats.org/officeDocument/2006/relationships/image" Target="../media/image396.jpeg"/><Relationship Id="rId38" Type="http://schemas.openxmlformats.org/officeDocument/2006/relationships/image" Target="../media/image401.png"/><Relationship Id="rId46" Type="http://schemas.openxmlformats.org/officeDocument/2006/relationships/image" Target="../media/image408.jpeg"/><Relationship Id="rId2" Type="http://schemas.openxmlformats.org/officeDocument/2006/relationships/hyperlink" Target="http://www.unicom.kz/#www.unicom.kz" TargetMode="External"/><Relationship Id="rId16" Type="http://schemas.openxmlformats.org/officeDocument/2006/relationships/image" Target="../media/image379.jpeg"/><Relationship Id="rId20" Type="http://schemas.openxmlformats.org/officeDocument/2006/relationships/image" Target="../media/image383.jpeg"/><Relationship Id="rId29" Type="http://schemas.openxmlformats.org/officeDocument/2006/relationships/image" Target="../media/image392.jpeg"/><Relationship Id="rId41" Type="http://schemas.openxmlformats.org/officeDocument/2006/relationships/image" Target="../media/image403.jpeg"/><Relationship Id="rId1" Type="http://schemas.openxmlformats.org/officeDocument/2006/relationships/image" Target="../media/image1.jpeg"/><Relationship Id="rId6" Type="http://schemas.openxmlformats.org/officeDocument/2006/relationships/image" Target="../media/image369.jpeg"/><Relationship Id="rId11" Type="http://schemas.openxmlformats.org/officeDocument/2006/relationships/image" Target="../media/image374.jpeg"/><Relationship Id="rId24" Type="http://schemas.openxmlformats.org/officeDocument/2006/relationships/image" Target="../media/image387.jpeg"/><Relationship Id="rId32" Type="http://schemas.openxmlformats.org/officeDocument/2006/relationships/image" Target="../media/image395.jpeg"/><Relationship Id="rId37" Type="http://schemas.openxmlformats.org/officeDocument/2006/relationships/image" Target="../media/image400.jpeg"/><Relationship Id="rId40" Type="http://schemas.openxmlformats.org/officeDocument/2006/relationships/image" Target="../media/image402.jpeg"/><Relationship Id="rId45" Type="http://schemas.openxmlformats.org/officeDocument/2006/relationships/image" Target="../media/image407.jpeg"/><Relationship Id="rId5" Type="http://schemas.openxmlformats.org/officeDocument/2006/relationships/image" Target="../media/image368.jpeg"/><Relationship Id="rId15" Type="http://schemas.openxmlformats.org/officeDocument/2006/relationships/image" Target="../media/image378.png"/><Relationship Id="rId23" Type="http://schemas.openxmlformats.org/officeDocument/2006/relationships/image" Target="../media/image386.jpeg"/><Relationship Id="rId28" Type="http://schemas.openxmlformats.org/officeDocument/2006/relationships/image" Target="../media/image391.png"/><Relationship Id="rId36" Type="http://schemas.openxmlformats.org/officeDocument/2006/relationships/image" Target="../media/image399.jpeg"/><Relationship Id="rId49" Type="http://schemas.openxmlformats.org/officeDocument/2006/relationships/image" Target="../media/image411.jpeg"/><Relationship Id="rId10" Type="http://schemas.openxmlformats.org/officeDocument/2006/relationships/image" Target="../media/image373.jpeg"/><Relationship Id="rId19" Type="http://schemas.openxmlformats.org/officeDocument/2006/relationships/image" Target="../media/image382.jpeg"/><Relationship Id="rId31" Type="http://schemas.openxmlformats.org/officeDocument/2006/relationships/image" Target="../media/image394.jpeg"/><Relationship Id="rId44" Type="http://schemas.openxmlformats.org/officeDocument/2006/relationships/image" Target="../media/image406.jpeg"/><Relationship Id="rId52" Type="http://schemas.openxmlformats.org/officeDocument/2006/relationships/image" Target="../media/image414.jpeg"/><Relationship Id="rId4" Type="http://schemas.openxmlformats.org/officeDocument/2006/relationships/image" Target="../media/image367.jpeg"/><Relationship Id="rId9" Type="http://schemas.openxmlformats.org/officeDocument/2006/relationships/image" Target="../media/image372.jpeg"/><Relationship Id="rId14" Type="http://schemas.openxmlformats.org/officeDocument/2006/relationships/image" Target="../media/image377.jpeg"/><Relationship Id="rId22" Type="http://schemas.openxmlformats.org/officeDocument/2006/relationships/image" Target="../media/image385.jpeg"/><Relationship Id="rId27" Type="http://schemas.openxmlformats.org/officeDocument/2006/relationships/image" Target="../media/image390.png"/><Relationship Id="rId30" Type="http://schemas.openxmlformats.org/officeDocument/2006/relationships/image" Target="../media/image393.jpeg"/><Relationship Id="rId35" Type="http://schemas.openxmlformats.org/officeDocument/2006/relationships/image" Target="../media/image398.jpeg"/><Relationship Id="rId43" Type="http://schemas.openxmlformats.org/officeDocument/2006/relationships/image" Target="../media/image405.jpeg"/><Relationship Id="rId48" Type="http://schemas.openxmlformats.org/officeDocument/2006/relationships/image" Target="../media/image410.jpeg"/><Relationship Id="rId8" Type="http://schemas.openxmlformats.org/officeDocument/2006/relationships/image" Target="../media/image371.jpeg"/><Relationship Id="rId51" Type="http://schemas.openxmlformats.org/officeDocument/2006/relationships/image" Target="../media/image41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209550</xdr:colOff>
      <xdr:row>1</xdr:row>
      <xdr:rowOff>9525</xdr:rowOff>
    </xdr:from>
    <xdr:to>
      <xdr:col>4</xdr:col>
      <xdr:colOff>419100</xdr:colOff>
      <xdr:row>4</xdr:row>
      <xdr:rowOff>133350</xdr:rowOff>
    </xdr:to>
    <xdr:pic>
      <xdr:nvPicPr>
        <xdr:cNvPr id="1025" name="Picture 16" descr="unicom-best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 l="3438" t="7692" r="3854" b="7051"/>
        <a:stretch>
          <a:fillRect/>
        </a:stretch>
      </xdr:blipFill>
      <xdr:spPr bwMode="auto">
        <a:xfrm>
          <a:off x="4438650" y="17145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4</xdr:col>
      <xdr:colOff>428625</xdr:colOff>
      <xdr:row>0</xdr:row>
      <xdr:rowOff>85725</xdr:rowOff>
    </xdr:from>
    <xdr:ext cx="123825" cy="219075"/>
    <xdr:sp macro="" textlink="">
      <xdr:nvSpPr>
        <xdr:cNvPr id="46098" name="Text Box 18"/>
        <xdr:cNvSpPr txBox="1">
          <a:spLocks noChangeArrowheads="1"/>
        </xdr:cNvSpPr>
      </xdr:nvSpPr>
      <xdr:spPr bwMode="auto">
        <a:xfrm>
          <a:off x="4381500" y="809625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0</xdr:col>
      <xdr:colOff>142875</xdr:colOff>
      <xdr:row>1</xdr:row>
      <xdr:rowOff>1</xdr:rowOff>
    </xdr:from>
    <xdr:to>
      <xdr:col>2</xdr:col>
      <xdr:colOff>0</xdr:colOff>
      <xdr:row>7</xdr:row>
      <xdr:rowOff>1</xdr:rowOff>
    </xdr:to>
    <xdr:sp macro="" textlink="">
      <xdr:nvSpPr>
        <xdr:cNvPr id="46620" name="Text Box 19"/>
        <xdr:cNvSpPr txBox="1">
          <a:spLocks noChangeArrowheads="1"/>
        </xdr:cNvSpPr>
      </xdr:nvSpPr>
      <xdr:spPr bwMode="auto">
        <a:xfrm>
          <a:off x="142875" y="161926"/>
          <a:ext cx="4086225" cy="971550"/>
        </a:xfrm>
        <a:prstGeom prst="rect">
          <a:avLst/>
        </a:prstGeom>
        <a:solidFill>
          <a:srgbClr val="FFFFFF"/>
        </a:solidFill>
        <a:ln w="317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18288" tIns="22860" rIns="18288" bIns="0" anchor="ctr" upright="1"/>
        <a:lstStyle/>
        <a:p>
          <a:pPr algn="ctr" rtl="0">
            <a:defRPr sz="1000"/>
          </a:pPr>
          <a:r>
            <a:rPr lang="ru-RU" sz="10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Подробную информацию о всех системах и новинках с детальным описанием, ценами а также последних обновлениях можно найти на нашем сайте, либо в ближайшем офисе, где менеджеры компании любезно ответят на все интересующие Вас вопросы. </a:t>
          </a:r>
        </a:p>
      </xdr:txBody>
    </xdr:sp>
    <xdr:clientData/>
  </xdr:twoCellAnchor>
  <xdr:twoCellAnchor editAs="oneCell">
    <xdr:from>
      <xdr:col>2</xdr:col>
      <xdr:colOff>581025</xdr:colOff>
      <xdr:row>24</xdr:row>
      <xdr:rowOff>85725</xdr:rowOff>
    </xdr:from>
    <xdr:to>
      <xdr:col>2</xdr:col>
      <xdr:colOff>657225</xdr:colOff>
      <xdr:row>24</xdr:row>
      <xdr:rowOff>285750</xdr:rowOff>
    </xdr:to>
    <xdr:sp macro="" textlink="">
      <xdr:nvSpPr>
        <xdr:cNvPr id="1028" name="Text Box 558"/>
        <xdr:cNvSpPr txBox="1">
          <a:spLocks noChangeArrowheads="1"/>
        </xdr:cNvSpPr>
      </xdr:nvSpPr>
      <xdr:spPr bwMode="auto">
        <a:xfrm>
          <a:off x="4810125" y="8429625"/>
          <a:ext cx="76200" cy="200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2</xdr:col>
      <xdr:colOff>38100</xdr:colOff>
      <xdr:row>9</xdr:row>
      <xdr:rowOff>47625</xdr:rowOff>
    </xdr:from>
    <xdr:to>
      <xdr:col>2</xdr:col>
      <xdr:colOff>1181100</xdr:colOff>
      <xdr:row>9</xdr:row>
      <xdr:rowOff>523875</xdr:rowOff>
    </xdr:to>
    <xdr:pic>
      <xdr:nvPicPr>
        <xdr:cNvPr id="1029" name="Picture 560" descr="x_a83328ac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4267200" y="1504950"/>
          <a:ext cx="1143000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552450</xdr:colOff>
      <xdr:row>12</xdr:row>
      <xdr:rowOff>47625</xdr:rowOff>
    </xdr:from>
    <xdr:to>
      <xdr:col>2</xdr:col>
      <xdr:colOff>1114425</xdr:colOff>
      <xdr:row>12</xdr:row>
      <xdr:rowOff>523875</xdr:rowOff>
    </xdr:to>
    <xdr:pic>
      <xdr:nvPicPr>
        <xdr:cNvPr id="1030" name="Picture 568" descr="CRKdevices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 b="9216"/>
        <a:stretch>
          <a:fillRect/>
        </a:stretch>
      </xdr:blipFill>
      <xdr:spPr bwMode="auto">
        <a:xfrm>
          <a:off x="4781550" y="2657475"/>
          <a:ext cx="56197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485775</xdr:colOff>
      <xdr:row>13</xdr:row>
      <xdr:rowOff>38100</xdr:rowOff>
    </xdr:from>
    <xdr:to>
      <xdr:col>2</xdr:col>
      <xdr:colOff>1085850</xdr:colOff>
      <xdr:row>13</xdr:row>
      <xdr:rowOff>533400</xdr:rowOff>
    </xdr:to>
    <xdr:pic>
      <xdr:nvPicPr>
        <xdr:cNvPr id="1031" name="Picture 569" descr="security-cameras-on-iphone-cctv-on-ipad">
          <a:hlinkClick xmlns:r="http://schemas.openxmlformats.org/officeDocument/2006/relationships" r:id="rId5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 l="9750" t="8833" r="10249" b="3000"/>
        <a:stretch>
          <a:fillRect/>
        </a:stretch>
      </xdr:blipFill>
      <xdr:spPr bwMode="auto">
        <a:xfrm>
          <a:off x="4714875" y="3219450"/>
          <a:ext cx="60007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457200</xdr:colOff>
      <xdr:row>11</xdr:row>
      <xdr:rowOff>38100</xdr:rowOff>
    </xdr:from>
    <xdr:to>
      <xdr:col>2</xdr:col>
      <xdr:colOff>1057275</xdr:colOff>
      <xdr:row>11</xdr:row>
      <xdr:rowOff>542925</xdr:rowOff>
    </xdr:to>
    <xdr:pic>
      <xdr:nvPicPr>
        <xdr:cNvPr id="1032" name="Picture 570" descr="EL-19PA1_">
          <a:hlinkClick xmlns:r="http://schemas.openxmlformats.org/officeDocument/2006/relationships" r:id="rId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 l="3249" t="2451" r="5235" b="2895"/>
        <a:stretch>
          <a:fillRect/>
        </a:stretch>
      </xdr:blipFill>
      <xdr:spPr bwMode="auto">
        <a:xfrm>
          <a:off x="4686300" y="2076450"/>
          <a:ext cx="6000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123825</xdr:colOff>
      <xdr:row>11</xdr:row>
      <xdr:rowOff>38100</xdr:rowOff>
    </xdr:from>
    <xdr:to>
      <xdr:col>2</xdr:col>
      <xdr:colOff>571500</xdr:colOff>
      <xdr:row>11</xdr:row>
      <xdr:rowOff>466725</xdr:rowOff>
    </xdr:to>
    <xdr:pic>
      <xdr:nvPicPr>
        <xdr:cNvPr id="1033" name="Picture 561" descr="F527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4352925" y="2076450"/>
          <a:ext cx="44767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13</xdr:row>
      <xdr:rowOff>38100</xdr:rowOff>
    </xdr:from>
    <xdr:to>
      <xdr:col>2</xdr:col>
      <xdr:colOff>714375</xdr:colOff>
      <xdr:row>13</xdr:row>
      <xdr:rowOff>400050</xdr:rowOff>
    </xdr:to>
    <xdr:pic>
      <xdr:nvPicPr>
        <xdr:cNvPr id="1034" name="Picture 565" descr="X216">
          <a:hlinkClick xmlns:r="http://schemas.openxmlformats.org/officeDocument/2006/relationships" r:id="rId1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4381500" y="3219450"/>
          <a:ext cx="5619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381000</xdr:colOff>
      <xdr:row>14</xdr:row>
      <xdr:rowOff>38100</xdr:rowOff>
    </xdr:from>
    <xdr:to>
      <xdr:col>2</xdr:col>
      <xdr:colOff>942975</xdr:colOff>
      <xdr:row>14</xdr:row>
      <xdr:rowOff>542925</xdr:rowOff>
    </xdr:to>
    <xdr:pic>
      <xdr:nvPicPr>
        <xdr:cNvPr id="1035" name="Picture 576" descr="m2158+">
          <a:hlinkClick xmlns:r="http://schemas.openxmlformats.org/officeDocument/2006/relationships" r:id="rId13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l="5658" t="2301" r="3947" b="2760"/>
        <a:stretch>
          <a:fillRect/>
        </a:stretch>
      </xdr:blipFill>
      <xdr:spPr bwMode="auto">
        <a:xfrm>
          <a:off x="4610100" y="3790950"/>
          <a:ext cx="5619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2</xdr:col>
      <xdr:colOff>209550</xdr:colOff>
      <xdr:row>4</xdr:row>
      <xdr:rowOff>133350</xdr:rowOff>
    </xdr:from>
    <xdr:ext cx="1963721" cy="326436"/>
    <xdr:sp macro="" textlink="">
      <xdr:nvSpPr>
        <xdr:cNvPr id="46657" name="Text Box 577">
          <a:hlinkClick xmlns:r="http://schemas.openxmlformats.org/officeDocument/2006/relationships" r:id="rId15"/>
        </xdr:cNvPr>
        <xdr:cNvSpPr txBox="1">
          <a:spLocks noChangeArrowheads="1"/>
        </xdr:cNvSpPr>
      </xdr:nvSpPr>
      <xdr:spPr bwMode="auto">
        <a:xfrm>
          <a:off x="4438650" y="781050"/>
          <a:ext cx="2011384" cy="326436"/>
        </a:xfrm>
        <a:prstGeom prst="rect">
          <a:avLst/>
        </a:prstGeom>
        <a:noFill/>
        <a:ln>
          <a:noFill/>
        </a:ln>
        <a:extLst/>
      </xdr:spPr>
      <xdr:txBody>
        <a:bodyPr wrap="none" lIns="36576" tIns="32004" rIns="0" bIns="0" anchor="t" upright="1">
          <a:spAutoFit/>
        </a:bodyPr>
        <a:lstStyle/>
        <a:p>
          <a:pPr algn="l" rtl="0">
            <a:defRPr sz="1000"/>
          </a:pPr>
          <a:r>
            <a:rPr lang="ru-RU" sz="1900" b="1" i="0" u="none" strike="noStrike" baseline="0">
              <a:solidFill>
                <a:srgbClr val="000000"/>
              </a:solidFill>
              <a:latin typeface="Tahoma"/>
              <a:ea typeface="Tahoma"/>
              <a:cs typeface="Tahoma"/>
            </a:rPr>
            <a:t>www.unicom.kz</a:t>
          </a:r>
        </a:p>
      </xdr:txBody>
    </xdr:sp>
    <xdr:clientData/>
  </xdr:oneCellAnchor>
  <xdr:twoCellAnchor editAs="oneCell">
    <xdr:from>
      <xdr:col>2</xdr:col>
      <xdr:colOff>238125</xdr:colOff>
      <xdr:row>17</xdr:row>
      <xdr:rowOff>57150</xdr:rowOff>
    </xdr:from>
    <xdr:to>
      <xdr:col>2</xdr:col>
      <xdr:colOff>1000125</xdr:colOff>
      <xdr:row>17</xdr:row>
      <xdr:rowOff>514350</xdr:rowOff>
    </xdr:to>
    <xdr:pic>
      <xdr:nvPicPr>
        <xdr:cNvPr id="1037" name="Picture 589" descr="holodilnik-siemens-gorit-alarm">
          <a:hlinkClick xmlns:r="http://schemas.openxmlformats.org/officeDocument/2006/relationships" r:id="rId1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4467225" y="4962525"/>
          <a:ext cx="76200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438150</xdr:colOff>
      <xdr:row>18</xdr:row>
      <xdr:rowOff>38100</xdr:rowOff>
    </xdr:from>
    <xdr:to>
      <xdr:col>2</xdr:col>
      <xdr:colOff>790575</xdr:colOff>
      <xdr:row>18</xdr:row>
      <xdr:rowOff>533400</xdr:rowOff>
    </xdr:to>
    <xdr:pic>
      <xdr:nvPicPr>
        <xdr:cNvPr id="1038" name="Picture 592" descr="11169309-hytera-digital-two-way-radios-available-for-hire">
          <a:hlinkClick xmlns:r="http://schemas.openxmlformats.org/officeDocument/2006/relationships" r:id="rId1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4667250" y="5514975"/>
          <a:ext cx="3524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514350</xdr:colOff>
      <xdr:row>19</xdr:row>
      <xdr:rowOff>38100</xdr:rowOff>
    </xdr:from>
    <xdr:to>
      <xdr:col>2</xdr:col>
      <xdr:colOff>742950</xdr:colOff>
      <xdr:row>19</xdr:row>
      <xdr:rowOff>533400</xdr:rowOff>
    </xdr:to>
    <xdr:pic>
      <xdr:nvPicPr>
        <xdr:cNvPr id="1039" name="Picture 598" descr="23_protivokrazhnaya-sistema-sensor(1)">
          <a:hlinkClick xmlns:r="http://schemas.openxmlformats.org/officeDocument/2006/relationships" r:id="rId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 l="18134" t="2800" r="12267" b="4613"/>
        <a:stretch>
          <a:fillRect/>
        </a:stretch>
      </xdr:blipFill>
      <xdr:spPr bwMode="auto">
        <a:xfrm>
          <a:off x="4743450" y="6086475"/>
          <a:ext cx="2286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609600</xdr:colOff>
      <xdr:row>24</xdr:row>
      <xdr:rowOff>38100</xdr:rowOff>
    </xdr:from>
    <xdr:to>
      <xdr:col>2</xdr:col>
      <xdr:colOff>1162050</xdr:colOff>
      <xdr:row>24</xdr:row>
      <xdr:rowOff>533400</xdr:rowOff>
    </xdr:to>
    <xdr:pic>
      <xdr:nvPicPr>
        <xdr:cNvPr id="1040" name="Picture 601" descr="26_03_09">
          <a:hlinkClick xmlns:r="http://schemas.openxmlformats.org/officeDocument/2006/relationships" r:id="rId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4838700" y="8382000"/>
          <a:ext cx="55245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24</xdr:row>
      <xdr:rowOff>38100</xdr:rowOff>
    </xdr:from>
    <xdr:to>
      <xdr:col>2</xdr:col>
      <xdr:colOff>666750</xdr:colOff>
      <xdr:row>24</xdr:row>
      <xdr:rowOff>533400</xdr:rowOff>
    </xdr:to>
    <xdr:pic>
      <xdr:nvPicPr>
        <xdr:cNvPr id="1041" name="Picture 602" descr="optic-fiber">
          <a:hlinkClick xmlns:r="http://schemas.openxmlformats.org/officeDocument/2006/relationships" r:id="rId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 l="3938" t="1208" r="10860" b="11783"/>
        <a:stretch>
          <a:fillRect/>
        </a:stretch>
      </xdr:blipFill>
      <xdr:spPr bwMode="auto">
        <a:xfrm>
          <a:off x="4286250" y="8382000"/>
          <a:ext cx="6096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22</xdr:row>
      <xdr:rowOff>95250</xdr:rowOff>
    </xdr:from>
    <xdr:to>
      <xdr:col>2</xdr:col>
      <xdr:colOff>1057275</xdr:colOff>
      <xdr:row>22</xdr:row>
      <xdr:rowOff>485775</xdr:rowOff>
    </xdr:to>
    <xdr:pic>
      <xdr:nvPicPr>
        <xdr:cNvPr id="1042" name="Picture 603" descr="PTZ-Controller-AC-MKB-3-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 l="5144" t="14113" r="1234" b="6451"/>
        <a:stretch>
          <a:fillRect/>
        </a:stretch>
      </xdr:blipFill>
      <xdr:spPr bwMode="auto">
        <a:xfrm>
          <a:off x="4381500" y="7296150"/>
          <a:ext cx="90487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171450</xdr:colOff>
      <xdr:row>25</xdr:row>
      <xdr:rowOff>38100</xdr:rowOff>
    </xdr:from>
    <xdr:to>
      <xdr:col>2</xdr:col>
      <xdr:colOff>1000125</xdr:colOff>
      <xdr:row>25</xdr:row>
      <xdr:rowOff>533400</xdr:rowOff>
    </xdr:to>
    <xdr:pic>
      <xdr:nvPicPr>
        <xdr:cNvPr id="1043" name="Picture 604" descr="images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 l="1231" t="7805" r="2461"/>
        <a:stretch>
          <a:fillRect/>
        </a:stretch>
      </xdr:blipFill>
      <xdr:spPr bwMode="auto">
        <a:xfrm>
          <a:off x="4400550" y="8953500"/>
          <a:ext cx="82867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419100</xdr:colOff>
      <xdr:row>23</xdr:row>
      <xdr:rowOff>47625</xdr:rowOff>
    </xdr:from>
    <xdr:to>
      <xdr:col>2</xdr:col>
      <xdr:colOff>866775</xdr:colOff>
      <xdr:row>23</xdr:row>
      <xdr:rowOff>523875</xdr:rowOff>
    </xdr:to>
    <xdr:pic>
      <xdr:nvPicPr>
        <xdr:cNvPr id="1044" name="Picture 606" descr="rozetka_s_zazemleniem">
          <a:hlinkClick xmlns:r="http://schemas.openxmlformats.org/officeDocument/2006/relationships" r:id="rId3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 l="9200" t="6535" r="10600" b="8318"/>
        <a:stretch>
          <a:fillRect/>
        </a:stretch>
      </xdr:blipFill>
      <xdr:spPr bwMode="auto">
        <a:xfrm>
          <a:off x="4648200" y="7820025"/>
          <a:ext cx="44767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400050</xdr:colOff>
      <xdr:row>16</xdr:row>
      <xdr:rowOff>38100</xdr:rowOff>
    </xdr:from>
    <xdr:to>
      <xdr:col>2</xdr:col>
      <xdr:colOff>857250</xdr:colOff>
      <xdr:row>16</xdr:row>
      <xdr:rowOff>533400</xdr:rowOff>
    </xdr:to>
    <xdr:pic>
      <xdr:nvPicPr>
        <xdr:cNvPr id="1045" name="Picture 607" descr="790-rfid-series">
          <a:hlinkClick xmlns:r="http://schemas.openxmlformats.org/officeDocument/2006/relationships" r:id="rId3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 l="65358" t="19423" r="1683" b="32115"/>
        <a:stretch>
          <a:fillRect/>
        </a:stretch>
      </xdr:blipFill>
      <xdr:spPr bwMode="auto">
        <a:xfrm>
          <a:off x="4629150" y="4371975"/>
          <a:ext cx="4572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304800</xdr:colOff>
      <xdr:row>21</xdr:row>
      <xdr:rowOff>38100</xdr:rowOff>
    </xdr:from>
    <xdr:to>
      <xdr:col>2</xdr:col>
      <xdr:colOff>933450</xdr:colOff>
      <xdr:row>21</xdr:row>
      <xdr:rowOff>533400</xdr:rowOff>
    </xdr:to>
    <xdr:pic>
      <xdr:nvPicPr>
        <xdr:cNvPr id="1046" name="Picture 608" descr="wireless-router">
          <a:hlinkClick xmlns:r="http://schemas.openxmlformats.org/officeDocument/2006/relationships" r:id="rId3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lum contrast="18000"/>
        </a:blip>
        <a:srcRect l="7579" t="2856" r="6398" b="14880"/>
        <a:stretch>
          <a:fillRect/>
        </a:stretch>
      </xdr:blipFill>
      <xdr:spPr bwMode="auto">
        <a:xfrm>
          <a:off x="4533900" y="6667500"/>
          <a:ext cx="62865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123825</xdr:colOff>
      <xdr:row>28</xdr:row>
      <xdr:rowOff>133350</xdr:rowOff>
    </xdr:from>
    <xdr:to>
      <xdr:col>4</xdr:col>
      <xdr:colOff>466725</xdr:colOff>
      <xdr:row>32</xdr:row>
      <xdr:rowOff>19050</xdr:rowOff>
    </xdr:to>
    <xdr:sp macro="" textlink="">
      <xdr:nvSpPr>
        <xdr:cNvPr id="25" name="Text Box 19"/>
        <xdr:cNvSpPr txBox="1">
          <a:spLocks noChangeArrowheads="1"/>
        </xdr:cNvSpPr>
      </xdr:nvSpPr>
      <xdr:spPr bwMode="auto">
        <a:xfrm>
          <a:off x="123825" y="9944100"/>
          <a:ext cx="6400800" cy="533400"/>
        </a:xfrm>
        <a:prstGeom prst="rect">
          <a:avLst/>
        </a:prstGeom>
        <a:solidFill>
          <a:srgbClr val="FFFFFF"/>
        </a:solidFill>
        <a:ln w="317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18288" tIns="22860" rIns="18288" bIns="0" anchor="ctr" upright="1"/>
        <a:lstStyle/>
        <a:p>
          <a:pPr algn="ctr" rtl="0">
            <a:defRPr sz="1000"/>
          </a:pPr>
          <a:r>
            <a:rPr lang="ru-RU" sz="10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*Цены, Описание и Технические характеристики оборудования в Прайс-листе указаны лишь для ознакомления. Данная информация может быть изменена без предварительного уведомления</a:t>
          </a:r>
        </a:p>
      </xdr:txBody>
    </xdr:sp>
    <xdr:clientData/>
  </xdr:twoCellAnchor>
  <xdr:oneCellAnchor>
    <xdr:from>
      <xdr:col>1</xdr:col>
      <xdr:colOff>0</xdr:colOff>
      <xdr:row>27</xdr:row>
      <xdr:rowOff>38100</xdr:rowOff>
    </xdr:from>
    <xdr:ext cx="830632" cy="226273"/>
    <xdr:sp macro="" textlink="">
      <xdr:nvSpPr>
        <xdr:cNvPr id="2" name="TextBox 1"/>
        <xdr:cNvSpPr txBox="1"/>
      </xdr:nvSpPr>
      <xdr:spPr>
        <a:xfrm>
          <a:off x="609600" y="9686925"/>
          <a:ext cx="954749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ru-RU" sz="1100" b="1">
              <a:solidFill>
                <a:srgbClr val="C00000"/>
              </a:solidFill>
              <a:latin typeface="Arial" panose="020B0604020202020204" pitchFamily="34" charset="0"/>
              <a:cs typeface="Arial" panose="020B0604020202020204" pitchFamily="34" charset="0"/>
            </a:rPr>
            <a:t>! ВАЖНО* !</a:t>
          </a:r>
        </a:p>
      </xdr:txBody>
    </xdr:sp>
    <xdr:clientData/>
  </xdr:oneCellAnchor>
  <xdr:twoCellAnchor editAs="oneCell">
    <xdr:from>
      <xdr:col>2</xdr:col>
      <xdr:colOff>66675</xdr:colOff>
      <xdr:row>12</xdr:row>
      <xdr:rowOff>114300</xdr:rowOff>
    </xdr:from>
    <xdr:to>
      <xdr:col>2</xdr:col>
      <xdr:colOff>800100</xdr:colOff>
      <xdr:row>12</xdr:row>
      <xdr:rowOff>466725</xdr:rowOff>
    </xdr:to>
    <xdr:pic>
      <xdr:nvPicPr>
        <xdr:cNvPr id="1049" name="Рисунок 27" descr="G117"/>
        <xdr:cNvPicPr>
          <a:picLocks noChangeAspect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4295775" y="2724150"/>
          <a:ext cx="73342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9525</xdr:rowOff>
    </xdr:from>
    <xdr:to>
      <xdr:col>4</xdr:col>
      <xdr:colOff>219075</xdr:colOff>
      <xdr:row>4</xdr:row>
      <xdr:rowOff>104775</xdr:rowOff>
    </xdr:to>
    <xdr:pic>
      <xdr:nvPicPr>
        <xdr:cNvPr id="72803" name="Picture 2218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3438" t="7692" r="3854" b="7051"/>
        <a:stretch>
          <a:fillRect/>
        </a:stretch>
      </xdr:blipFill>
      <xdr:spPr bwMode="auto">
        <a:xfrm>
          <a:off x="57150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266700</xdr:colOff>
      <xdr:row>6</xdr:row>
      <xdr:rowOff>0</xdr:rowOff>
    </xdr:to>
    <xdr:sp macro="" textlink="">
      <xdr:nvSpPr>
        <xdr:cNvPr id="43179" name="Text Box 2219">
          <a:hlinkClick xmlns:r="http://schemas.openxmlformats.org/officeDocument/2006/relationships" r:id="rId2"/>
        </xdr:cNvPr>
        <xdr:cNvSpPr txBox="1">
          <a:spLocks noChangeArrowheads="1"/>
        </xdr:cNvSpPr>
      </xdr:nvSpPr>
      <xdr:spPr bwMode="auto">
        <a:xfrm>
          <a:off x="57150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43180" name="Text Box 2220"/>
        <xdr:cNvSpPr txBox="1">
          <a:spLocks noChangeArrowheads="1"/>
        </xdr:cNvSpPr>
      </xdr:nvSpPr>
      <xdr:spPr bwMode="auto">
        <a:xfrm>
          <a:off x="2105025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133350</xdr:colOff>
      <xdr:row>27</xdr:row>
      <xdr:rowOff>38100</xdr:rowOff>
    </xdr:from>
    <xdr:to>
      <xdr:col>1</xdr:col>
      <xdr:colOff>742950</xdr:colOff>
      <xdr:row>27</xdr:row>
      <xdr:rowOff>647700</xdr:rowOff>
    </xdr:to>
    <xdr:pic>
      <xdr:nvPicPr>
        <xdr:cNvPr id="72806" name="Picture 2259" descr="ANT-GR2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152400" y="15211425"/>
          <a:ext cx="609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25</xdr:row>
      <xdr:rowOff>38100</xdr:rowOff>
    </xdr:from>
    <xdr:to>
      <xdr:col>1</xdr:col>
      <xdr:colOff>704850</xdr:colOff>
      <xdr:row>25</xdr:row>
      <xdr:rowOff>647700</xdr:rowOff>
    </xdr:to>
    <xdr:pic>
      <xdr:nvPicPr>
        <xdr:cNvPr id="72807" name="Picture 2260" descr="62141_l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61925" y="13839825"/>
          <a:ext cx="56197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28</xdr:row>
      <xdr:rowOff>123825</xdr:rowOff>
    </xdr:from>
    <xdr:to>
      <xdr:col>1</xdr:col>
      <xdr:colOff>809625</xdr:colOff>
      <xdr:row>28</xdr:row>
      <xdr:rowOff>619125</xdr:rowOff>
    </xdr:to>
    <xdr:pic>
      <xdr:nvPicPr>
        <xdr:cNvPr id="72808" name="Picture 2261" descr="ANT-OM1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7150" y="15982950"/>
          <a:ext cx="7715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38100</xdr:colOff>
      <xdr:row>13</xdr:row>
      <xdr:rowOff>466725</xdr:rowOff>
    </xdr:from>
    <xdr:to>
      <xdr:col>1</xdr:col>
      <xdr:colOff>809625</xdr:colOff>
      <xdr:row>13</xdr:row>
      <xdr:rowOff>876300</xdr:rowOff>
    </xdr:to>
    <xdr:pic>
      <xdr:nvPicPr>
        <xdr:cNvPr id="72810" name="Picture 97" descr="002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 l="2637" t="24512" r="2246" b="24707"/>
        <a:stretch>
          <a:fillRect/>
        </a:stretch>
      </xdr:blipFill>
      <xdr:spPr bwMode="auto">
        <a:xfrm>
          <a:off x="57150" y="3143250"/>
          <a:ext cx="77152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12</xdr:row>
      <xdr:rowOff>485775</xdr:rowOff>
    </xdr:from>
    <xdr:to>
      <xdr:col>1</xdr:col>
      <xdr:colOff>762000</xdr:colOff>
      <xdr:row>12</xdr:row>
      <xdr:rowOff>914400</xdr:rowOff>
    </xdr:to>
    <xdr:pic>
      <xdr:nvPicPr>
        <xdr:cNvPr id="72811" name="Picture 98" descr="002 (1)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 l="7422" t="23438" r="7813" b="24219"/>
        <a:stretch>
          <a:fillRect/>
        </a:stretch>
      </xdr:blipFill>
      <xdr:spPr bwMode="auto">
        <a:xfrm>
          <a:off x="95250" y="1866900"/>
          <a:ext cx="68580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14</xdr:row>
      <xdr:rowOff>523875</xdr:rowOff>
    </xdr:from>
    <xdr:to>
      <xdr:col>1</xdr:col>
      <xdr:colOff>809625</xdr:colOff>
      <xdr:row>14</xdr:row>
      <xdr:rowOff>752475</xdr:rowOff>
    </xdr:to>
    <xdr:pic>
      <xdr:nvPicPr>
        <xdr:cNvPr id="72812" name="Picture 99" descr="002 (2)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 l="2637" t="35742" r="3223" b="35742"/>
        <a:stretch>
          <a:fillRect/>
        </a:stretch>
      </xdr:blipFill>
      <xdr:spPr bwMode="auto">
        <a:xfrm>
          <a:off x="57150" y="4495800"/>
          <a:ext cx="77152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16</xdr:row>
      <xdr:rowOff>323850</xdr:rowOff>
    </xdr:from>
    <xdr:to>
      <xdr:col>1</xdr:col>
      <xdr:colOff>809625</xdr:colOff>
      <xdr:row>16</xdr:row>
      <xdr:rowOff>561975</xdr:rowOff>
    </xdr:to>
    <xdr:pic>
      <xdr:nvPicPr>
        <xdr:cNvPr id="72813" name="Picture 100" descr="002 (3)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 l="3613" t="39941" r="3809" b="32031"/>
        <a:stretch>
          <a:fillRect/>
        </a:stretch>
      </xdr:blipFill>
      <xdr:spPr bwMode="auto">
        <a:xfrm>
          <a:off x="57150" y="7439025"/>
          <a:ext cx="771525" cy="238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15</xdr:row>
      <xdr:rowOff>781050</xdr:rowOff>
    </xdr:from>
    <xdr:to>
      <xdr:col>1</xdr:col>
      <xdr:colOff>809625</xdr:colOff>
      <xdr:row>15</xdr:row>
      <xdr:rowOff>1066800</xdr:rowOff>
    </xdr:to>
    <xdr:pic>
      <xdr:nvPicPr>
        <xdr:cNvPr id="72814" name="Picture 101" descr="002 (4)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 l="1172" t="30566" r="781" b="33594"/>
        <a:stretch>
          <a:fillRect/>
        </a:stretch>
      </xdr:blipFill>
      <xdr:spPr bwMode="auto">
        <a:xfrm>
          <a:off x="57150" y="6048375"/>
          <a:ext cx="7715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18</xdr:row>
      <xdr:rowOff>371475</xdr:rowOff>
    </xdr:from>
    <xdr:to>
      <xdr:col>1</xdr:col>
      <xdr:colOff>809625</xdr:colOff>
      <xdr:row>18</xdr:row>
      <xdr:rowOff>666750</xdr:rowOff>
    </xdr:to>
    <xdr:pic>
      <xdr:nvPicPr>
        <xdr:cNvPr id="72815" name="Picture 102" descr="002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l="4297" t="32422" r="1855" b="32031"/>
        <a:stretch>
          <a:fillRect/>
        </a:stretch>
      </xdr:blipFill>
      <xdr:spPr bwMode="auto">
        <a:xfrm>
          <a:off x="57150" y="9353550"/>
          <a:ext cx="7715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32</xdr:row>
      <xdr:rowOff>238125</xdr:rowOff>
    </xdr:from>
    <xdr:to>
      <xdr:col>1</xdr:col>
      <xdr:colOff>809625</xdr:colOff>
      <xdr:row>32</xdr:row>
      <xdr:rowOff>495300</xdr:rowOff>
    </xdr:to>
    <xdr:pic>
      <xdr:nvPicPr>
        <xdr:cNvPr id="72816" name="Picture 2385" descr="GSD-808HP2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l="3268" t="35201" r="4576" b="33800"/>
        <a:stretch>
          <a:fillRect/>
        </a:stretch>
      </xdr:blipFill>
      <xdr:spPr bwMode="auto">
        <a:xfrm>
          <a:off x="57150" y="17030700"/>
          <a:ext cx="7715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22</xdr:row>
      <xdr:rowOff>790575</xdr:rowOff>
    </xdr:from>
    <xdr:to>
      <xdr:col>4</xdr:col>
      <xdr:colOff>942975</xdr:colOff>
      <xdr:row>22</xdr:row>
      <xdr:rowOff>1019175</xdr:rowOff>
    </xdr:to>
    <xdr:pic>
      <xdr:nvPicPr>
        <xdr:cNvPr id="72817" name="Picture 106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101090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23</xdr:row>
      <xdr:rowOff>781050</xdr:rowOff>
    </xdr:from>
    <xdr:to>
      <xdr:col>4</xdr:col>
      <xdr:colOff>942975</xdr:colOff>
      <xdr:row>23</xdr:row>
      <xdr:rowOff>1009650</xdr:rowOff>
    </xdr:to>
    <xdr:pic>
      <xdr:nvPicPr>
        <xdr:cNvPr id="72818" name="Picture 107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2144375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24</xdr:row>
      <xdr:rowOff>962025</xdr:rowOff>
    </xdr:from>
    <xdr:to>
      <xdr:col>4</xdr:col>
      <xdr:colOff>942975</xdr:colOff>
      <xdr:row>24</xdr:row>
      <xdr:rowOff>1190625</xdr:rowOff>
    </xdr:to>
    <xdr:pic>
      <xdr:nvPicPr>
        <xdr:cNvPr id="72819" name="Picture 108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346835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25</xdr:row>
      <xdr:rowOff>390525</xdr:rowOff>
    </xdr:from>
    <xdr:to>
      <xdr:col>4</xdr:col>
      <xdr:colOff>942975</xdr:colOff>
      <xdr:row>25</xdr:row>
      <xdr:rowOff>619125</xdr:rowOff>
    </xdr:to>
    <xdr:pic>
      <xdr:nvPicPr>
        <xdr:cNvPr id="72820" name="Picture 109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419225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27</xdr:row>
      <xdr:rowOff>390525</xdr:rowOff>
    </xdr:from>
    <xdr:to>
      <xdr:col>4</xdr:col>
      <xdr:colOff>942975</xdr:colOff>
      <xdr:row>27</xdr:row>
      <xdr:rowOff>619125</xdr:rowOff>
    </xdr:to>
    <xdr:pic>
      <xdr:nvPicPr>
        <xdr:cNvPr id="72821" name="Picture 111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556385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28</xdr:row>
      <xdr:rowOff>390525</xdr:rowOff>
    </xdr:from>
    <xdr:to>
      <xdr:col>4</xdr:col>
      <xdr:colOff>942975</xdr:colOff>
      <xdr:row>28</xdr:row>
      <xdr:rowOff>619125</xdr:rowOff>
    </xdr:to>
    <xdr:pic>
      <xdr:nvPicPr>
        <xdr:cNvPr id="72822" name="Picture 112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624965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32</xdr:row>
      <xdr:rowOff>409575</xdr:rowOff>
    </xdr:from>
    <xdr:to>
      <xdr:col>4</xdr:col>
      <xdr:colOff>942975</xdr:colOff>
      <xdr:row>32</xdr:row>
      <xdr:rowOff>638175</xdr:rowOff>
    </xdr:to>
    <xdr:pic>
      <xdr:nvPicPr>
        <xdr:cNvPr id="72823" name="Picture 113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720215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34</xdr:row>
      <xdr:rowOff>409575</xdr:rowOff>
    </xdr:from>
    <xdr:to>
      <xdr:col>4</xdr:col>
      <xdr:colOff>942975</xdr:colOff>
      <xdr:row>34</xdr:row>
      <xdr:rowOff>638175</xdr:rowOff>
    </xdr:to>
    <xdr:pic>
      <xdr:nvPicPr>
        <xdr:cNvPr id="72824" name="Picture 114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864995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35</xdr:row>
      <xdr:rowOff>409575</xdr:rowOff>
    </xdr:from>
    <xdr:to>
      <xdr:col>4</xdr:col>
      <xdr:colOff>942975</xdr:colOff>
      <xdr:row>35</xdr:row>
      <xdr:rowOff>638175</xdr:rowOff>
    </xdr:to>
    <xdr:pic>
      <xdr:nvPicPr>
        <xdr:cNvPr id="72825" name="Picture 115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937385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209550</xdr:colOff>
      <xdr:row>22</xdr:row>
      <xdr:rowOff>152400</xdr:rowOff>
    </xdr:from>
    <xdr:to>
      <xdr:col>1</xdr:col>
      <xdr:colOff>647700</xdr:colOff>
      <xdr:row>22</xdr:row>
      <xdr:rowOff>1000125</xdr:rowOff>
    </xdr:to>
    <xdr:pic>
      <xdr:nvPicPr>
        <xdr:cNvPr id="72826" name="Picture 116" descr="box_WNAP-7206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l="25999" t="3600" r="25400" b="2600"/>
        <a:stretch>
          <a:fillRect/>
        </a:stretch>
      </xdr:blipFill>
      <xdr:spPr bwMode="auto">
        <a:xfrm>
          <a:off x="228600" y="10372725"/>
          <a:ext cx="438150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209550</xdr:colOff>
      <xdr:row>23</xdr:row>
      <xdr:rowOff>152400</xdr:rowOff>
    </xdr:from>
    <xdr:to>
      <xdr:col>1</xdr:col>
      <xdr:colOff>742950</xdr:colOff>
      <xdr:row>23</xdr:row>
      <xdr:rowOff>952500</xdr:rowOff>
    </xdr:to>
    <xdr:pic>
      <xdr:nvPicPr>
        <xdr:cNvPr id="72827" name="Picture 117" descr="box_WNAP-7300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 l="14999" t="3600" r="22600" b="2800"/>
        <a:stretch>
          <a:fillRect/>
        </a:stretch>
      </xdr:blipFill>
      <xdr:spPr bwMode="auto">
        <a:xfrm>
          <a:off x="228600" y="11515725"/>
          <a:ext cx="533400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24</xdr:row>
      <xdr:rowOff>361950</xdr:rowOff>
    </xdr:from>
    <xdr:to>
      <xdr:col>1</xdr:col>
      <xdr:colOff>809625</xdr:colOff>
      <xdr:row>24</xdr:row>
      <xdr:rowOff>990600</xdr:rowOff>
    </xdr:to>
    <xdr:pic>
      <xdr:nvPicPr>
        <xdr:cNvPr id="72828" name="Picture 118" descr="box_WNAP-7350v3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 l="5800" t="13400" b="12199"/>
        <a:stretch>
          <a:fillRect/>
        </a:stretch>
      </xdr:blipFill>
      <xdr:spPr bwMode="auto">
        <a:xfrm>
          <a:off x="104775" y="12868275"/>
          <a:ext cx="72390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26</xdr:row>
      <xdr:rowOff>38100</xdr:rowOff>
    </xdr:from>
    <xdr:to>
      <xdr:col>1</xdr:col>
      <xdr:colOff>704850</xdr:colOff>
      <xdr:row>26</xdr:row>
      <xdr:rowOff>647700</xdr:rowOff>
    </xdr:to>
    <xdr:pic>
      <xdr:nvPicPr>
        <xdr:cNvPr id="72829" name="Picture 2260" descr="62141_l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61925" y="14525625"/>
          <a:ext cx="56197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26</xdr:row>
      <xdr:rowOff>390525</xdr:rowOff>
    </xdr:from>
    <xdr:to>
      <xdr:col>4</xdr:col>
      <xdr:colOff>942975</xdr:colOff>
      <xdr:row>26</xdr:row>
      <xdr:rowOff>619125</xdr:rowOff>
    </xdr:to>
    <xdr:pic>
      <xdr:nvPicPr>
        <xdr:cNvPr id="72830" name="Picture 120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487805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17</xdr:row>
      <xdr:rowOff>371475</xdr:rowOff>
    </xdr:from>
    <xdr:to>
      <xdr:col>1</xdr:col>
      <xdr:colOff>809625</xdr:colOff>
      <xdr:row>17</xdr:row>
      <xdr:rowOff>666750</xdr:rowOff>
    </xdr:to>
    <xdr:pic>
      <xdr:nvPicPr>
        <xdr:cNvPr id="72831" name="Picture 121" descr="002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l="4297" t="32422" r="1855" b="32031"/>
        <a:stretch>
          <a:fillRect/>
        </a:stretch>
      </xdr:blipFill>
      <xdr:spPr bwMode="auto">
        <a:xfrm>
          <a:off x="57150" y="8362950"/>
          <a:ext cx="7715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33</xdr:row>
      <xdr:rowOff>238125</xdr:rowOff>
    </xdr:from>
    <xdr:to>
      <xdr:col>1</xdr:col>
      <xdr:colOff>809625</xdr:colOff>
      <xdr:row>33</xdr:row>
      <xdr:rowOff>495300</xdr:rowOff>
    </xdr:to>
    <xdr:pic>
      <xdr:nvPicPr>
        <xdr:cNvPr id="72832" name="Picture 2385" descr="GSD-808HP2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l="3268" t="35201" r="4576" b="33800"/>
        <a:stretch>
          <a:fillRect/>
        </a:stretch>
      </xdr:blipFill>
      <xdr:spPr bwMode="auto">
        <a:xfrm>
          <a:off x="57150" y="17754600"/>
          <a:ext cx="7715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33</xdr:row>
      <xdr:rowOff>409575</xdr:rowOff>
    </xdr:from>
    <xdr:to>
      <xdr:col>4</xdr:col>
      <xdr:colOff>942975</xdr:colOff>
      <xdr:row>33</xdr:row>
      <xdr:rowOff>638175</xdr:rowOff>
    </xdr:to>
    <xdr:pic>
      <xdr:nvPicPr>
        <xdr:cNvPr id="72833" name="Picture 113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7926050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34</xdr:row>
      <xdr:rowOff>266700</xdr:rowOff>
    </xdr:from>
    <xdr:to>
      <xdr:col>1</xdr:col>
      <xdr:colOff>800100</xdr:colOff>
      <xdr:row>34</xdr:row>
      <xdr:rowOff>447675</xdr:rowOff>
    </xdr:to>
    <xdr:pic>
      <xdr:nvPicPr>
        <xdr:cNvPr id="72834" name="Рисунок 1"/>
        <xdr:cNvPicPr>
          <a:picLocks noChangeAspect="1"/>
        </xdr:cNvPicPr>
      </xdr:nvPicPr>
      <xdr:blipFill>
        <a:blip xmlns:r="http://schemas.openxmlformats.org/officeDocument/2006/relationships" r:embed="rId17"/>
        <a:srcRect l="2000" t="38000" r="2800" b="38600"/>
        <a:stretch>
          <a:fillRect/>
        </a:stretch>
      </xdr:blipFill>
      <xdr:spPr bwMode="auto">
        <a:xfrm>
          <a:off x="66675" y="18507075"/>
          <a:ext cx="752475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35</xdr:row>
      <xdr:rowOff>276225</xdr:rowOff>
    </xdr:from>
    <xdr:to>
      <xdr:col>1</xdr:col>
      <xdr:colOff>800100</xdr:colOff>
      <xdr:row>35</xdr:row>
      <xdr:rowOff>457200</xdr:rowOff>
    </xdr:to>
    <xdr:pic>
      <xdr:nvPicPr>
        <xdr:cNvPr id="72835" name="Рисунок 2"/>
        <xdr:cNvPicPr>
          <a:picLocks noChangeAspect="1"/>
        </xdr:cNvPicPr>
      </xdr:nvPicPr>
      <xdr:blipFill>
        <a:blip xmlns:r="http://schemas.openxmlformats.org/officeDocument/2006/relationships" r:embed="rId18"/>
        <a:srcRect l="2800" t="38400" r="3000" b="38400"/>
        <a:stretch>
          <a:fillRect/>
        </a:stretch>
      </xdr:blipFill>
      <xdr:spPr bwMode="auto">
        <a:xfrm>
          <a:off x="66675" y="19240500"/>
          <a:ext cx="752475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68</xdr:row>
      <xdr:rowOff>66675</xdr:rowOff>
    </xdr:from>
    <xdr:to>
      <xdr:col>1</xdr:col>
      <xdr:colOff>809625</xdr:colOff>
      <xdr:row>68</xdr:row>
      <xdr:rowOff>552450</xdr:rowOff>
    </xdr:to>
    <xdr:pic>
      <xdr:nvPicPr>
        <xdr:cNvPr id="62375" name="Picture 2202" descr="BM250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lum contrast="12000"/>
        </a:blip>
        <a:srcRect/>
        <a:stretch>
          <a:fillRect/>
        </a:stretch>
      </xdr:blipFill>
      <xdr:spPr bwMode="auto">
        <a:xfrm>
          <a:off x="57150" y="34813875"/>
          <a:ext cx="77152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67</xdr:row>
      <xdr:rowOff>190500</xdr:rowOff>
    </xdr:from>
    <xdr:to>
      <xdr:col>1</xdr:col>
      <xdr:colOff>809625</xdr:colOff>
      <xdr:row>67</xdr:row>
      <xdr:rowOff>428625</xdr:rowOff>
    </xdr:to>
    <xdr:pic>
      <xdr:nvPicPr>
        <xdr:cNvPr id="62376" name="Picture 2203" descr="BD250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lum contrast="18000"/>
        </a:blip>
        <a:srcRect/>
        <a:stretch>
          <a:fillRect/>
        </a:stretch>
      </xdr:blipFill>
      <xdr:spPr bwMode="auto">
        <a:xfrm>
          <a:off x="57150" y="34309050"/>
          <a:ext cx="771525" cy="238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66</xdr:row>
      <xdr:rowOff>133350</xdr:rowOff>
    </xdr:from>
    <xdr:to>
      <xdr:col>1</xdr:col>
      <xdr:colOff>781050</xdr:colOff>
      <xdr:row>66</xdr:row>
      <xdr:rowOff>466725</xdr:rowOff>
    </xdr:to>
    <xdr:pic>
      <xdr:nvPicPr>
        <xdr:cNvPr id="62377" name="Picture 2204" descr="BP200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6200" y="33623250"/>
          <a:ext cx="7239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58</xdr:row>
      <xdr:rowOff>123825</xdr:rowOff>
    </xdr:from>
    <xdr:to>
      <xdr:col>3</xdr:col>
      <xdr:colOff>714375</xdr:colOff>
      <xdr:row>58</xdr:row>
      <xdr:rowOff>733425</xdr:rowOff>
    </xdr:to>
    <xdr:pic>
      <xdr:nvPicPr>
        <xdr:cNvPr id="62378" name="Picture 2209" descr="SB00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b="7246"/>
        <a:stretch>
          <a:fillRect/>
        </a:stretch>
      </xdr:blipFill>
      <xdr:spPr bwMode="auto">
        <a:xfrm>
          <a:off x="104775" y="28460700"/>
          <a:ext cx="15049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</xdr:row>
      <xdr:rowOff>9525</xdr:rowOff>
    </xdr:from>
    <xdr:to>
      <xdr:col>4</xdr:col>
      <xdr:colOff>219075</xdr:colOff>
      <xdr:row>4</xdr:row>
      <xdr:rowOff>104775</xdr:rowOff>
    </xdr:to>
    <xdr:pic>
      <xdr:nvPicPr>
        <xdr:cNvPr id="62379" name="Picture 2218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 l="3438" t="7692" r="3854" b="7051"/>
        <a:stretch>
          <a:fillRect/>
        </a:stretch>
      </xdr:blipFill>
      <xdr:spPr bwMode="auto">
        <a:xfrm>
          <a:off x="57150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266700</xdr:colOff>
      <xdr:row>6</xdr:row>
      <xdr:rowOff>0</xdr:rowOff>
    </xdr:to>
    <xdr:sp macro="" textlink="">
      <xdr:nvSpPr>
        <xdr:cNvPr id="43179" name="Text Box 2219">
          <a:hlinkClick xmlns:r="http://schemas.openxmlformats.org/officeDocument/2006/relationships" r:id="rId6"/>
        </xdr:cNvPr>
        <xdr:cNvSpPr txBox="1">
          <a:spLocks noChangeArrowheads="1"/>
        </xdr:cNvSpPr>
      </xdr:nvSpPr>
      <xdr:spPr bwMode="auto">
        <a:xfrm>
          <a:off x="57150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43180" name="Text Box 2220"/>
        <xdr:cNvSpPr txBox="1">
          <a:spLocks noChangeArrowheads="1"/>
        </xdr:cNvSpPr>
      </xdr:nvSpPr>
      <xdr:spPr bwMode="auto">
        <a:xfrm>
          <a:off x="2105025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85725</xdr:colOff>
      <xdr:row>21</xdr:row>
      <xdr:rowOff>104775</xdr:rowOff>
    </xdr:from>
    <xdr:to>
      <xdr:col>1</xdr:col>
      <xdr:colOff>771525</xdr:colOff>
      <xdr:row>21</xdr:row>
      <xdr:rowOff>533400</xdr:rowOff>
    </xdr:to>
    <xdr:pic>
      <xdr:nvPicPr>
        <xdr:cNvPr id="62382" name="Picture 2236" descr="MT-VH103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04775" y="7581900"/>
          <a:ext cx="68580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13</xdr:row>
      <xdr:rowOff>581025</xdr:rowOff>
    </xdr:from>
    <xdr:to>
      <xdr:col>3</xdr:col>
      <xdr:colOff>428625</xdr:colOff>
      <xdr:row>13</xdr:row>
      <xdr:rowOff>1628775</xdr:rowOff>
    </xdr:to>
    <xdr:pic>
      <xdr:nvPicPr>
        <xdr:cNvPr id="62383" name="Picture 2244" descr="MT300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lum contrast="12000"/>
        </a:blip>
        <a:srcRect l="1724" t="1558" r="2299" b="26494"/>
        <a:stretch>
          <a:fillRect/>
        </a:stretch>
      </xdr:blipFill>
      <xdr:spPr bwMode="auto">
        <a:xfrm>
          <a:off x="66675" y="3543300"/>
          <a:ext cx="1257300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12</xdr:row>
      <xdr:rowOff>457200</xdr:rowOff>
    </xdr:from>
    <xdr:to>
      <xdr:col>3</xdr:col>
      <xdr:colOff>457200</xdr:colOff>
      <xdr:row>12</xdr:row>
      <xdr:rowOff>1514475</xdr:rowOff>
    </xdr:to>
    <xdr:pic>
      <xdr:nvPicPr>
        <xdr:cNvPr id="62384" name="Picture 2245" descr="MT200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lum contrast="6000"/>
        </a:blip>
        <a:srcRect l="1399" t="1688" r="1865" b="26372"/>
        <a:stretch>
          <a:fillRect/>
        </a:stretch>
      </xdr:blipFill>
      <xdr:spPr bwMode="auto">
        <a:xfrm>
          <a:off x="66675" y="1838325"/>
          <a:ext cx="1285875" cy="105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19</xdr:row>
      <xdr:rowOff>152400</xdr:rowOff>
    </xdr:from>
    <xdr:to>
      <xdr:col>1</xdr:col>
      <xdr:colOff>809625</xdr:colOff>
      <xdr:row>19</xdr:row>
      <xdr:rowOff>485775</xdr:rowOff>
    </xdr:to>
    <xdr:pic>
      <xdr:nvPicPr>
        <xdr:cNvPr id="62385" name="Picture 155" descr="splitter_cable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57150" y="6410325"/>
          <a:ext cx="7715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36</xdr:row>
      <xdr:rowOff>57150</xdr:rowOff>
    </xdr:from>
    <xdr:to>
      <xdr:col>1</xdr:col>
      <xdr:colOff>704850</xdr:colOff>
      <xdr:row>36</xdr:row>
      <xdr:rowOff>609600</xdr:rowOff>
    </xdr:to>
    <xdr:pic>
      <xdr:nvPicPr>
        <xdr:cNvPr id="62386" name="Picture 2321" descr="2011-03-01-03-03-2634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lum contrast="18000"/>
        </a:blip>
        <a:srcRect t="2040"/>
        <a:stretch>
          <a:fillRect/>
        </a:stretch>
      </xdr:blipFill>
      <xdr:spPr bwMode="auto">
        <a:xfrm>
          <a:off x="180975" y="17535525"/>
          <a:ext cx="54292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37</xdr:row>
      <xdr:rowOff>57150</xdr:rowOff>
    </xdr:from>
    <xdr:to>
      <xdr:col>1</xdr:col>
      <xdr:colOff>714375</xdr:colOff>
      <xdr:row>37</xdr:row>
      <xdr:rowOff>619125</xdr:rowOff>
    </xdr:to>
    <xdr:pic>
      <xdr:nvPicPr>
        <xdr:cNvPr id="62387" name="Picture 2322" descr="2011-03-01-03-03-58195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lum contrast="18000"/>
        </a:blip>
        <a:srcRect t="2150"/>
        <a:stretch>
          <a:fillRect/>
        </a:stretch>
      </xdr:blipFill>
      <xdr:spPr bwMode="auto">
        <a:xfrm>
          <a:off x="161925" y="18221325"/>
          <a:ext cx="5715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65</xdr:row>
      <xdr:rowOff>38100</xdr:rowOff>
    </xdr:from>
    <xdr:to>
      <xdr:col>1</xdr:col>
      <xdr:colOff>647700</xdr:colOff>
      <xdr:row>65</xdr:row>
      <xdr:rowOff>590550</xdr:rowOff>
    </xdr:to>
    <xdr:pic>
      <xdr:nvPicPr>
        <xdr:cNvPr id="62388" name="Picture 2325" descr="BP160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219075" y="32899350"/>
          <a:ext cx="44767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56</xdr:row>
      <xdr:rowOff>19050</xdr:rowOff>
    </xdr:from>
    <xdr:to>
      <xdr:col>1</xdr:col>
      <xdr:colOff>838200</xdr:colOff>
      <xdr:row>56</xdr:row>
      <xdr:rowOff>619125</xdr:rowOff>
    </xdr:to>
    <xdr:pic>
      <xdr:nvPicPr>
        <xdr:cNvPr id="62389" name="Picture 2339" descr="SB200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l="3000" t="15666" r="1666" b="12666"/>
        <a:stretch>
          <a:fillRect/>
        </a:stretch>
      </xdr:blipFill>
      <xdr:spPr bwMode="auto">
        <a:xfrm>
          <a:off x="57150" y="26831925"/>
          <a:ext cx="80010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64</xdr:row>
      <xdr:rowOff>66675</xdr:rowOff>
    </xdr:from>
    <xdr:to>
      <xdr:col>1</xdr:col>
      <xdr:colOff>676275</xdr:colOff>
      <xdr:row>64</xdr:row>
      <xdr:rowOff>542925</xdr:rowOff>
    </xdr:to>
    <xdr:pic>
      <xdr:nvPicPr>
        <xdr:cNvPr id="62390" name="Picture 2364" descr="BP100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219075" y="32299275"/>
          <a:ext cx="476250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47</xdr:row>
      <xdr:rowOff>38100</xdr:rowOff>
    </xdr:from>
    <xdr:to>
      <xdr:col>1</xdr:col>
      <xdr:colOff>762000</xdr:colOff>
      <xdr:row>47</xdr:row>
      <xdr:rowOff>571500</xdr:rowOff>
    </xdr:to>
    <xdr:pic>
      <xdr:nvPicPr>
        <xdr:cNvPr id="62391" name="Picture 2368" descr="SL401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76200" y="22945725"/>
          <a:ext cx="70485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43</xdr:row>
      <xdr:rowOff>47625</xdr:rowOff>
    </xdr:from>
    <xdr:to>
      <xdr:col>1</xdr:col>
      <xdr:colOff>676275</xdr:colOff>
      <xdr:row>43</xdr:row>
      <xdr:rowOff>571500</xdr:rowOff>
    </xdr:to>
    <xdr:pic>
      <xdr:nvPicPr>
        <xdr:cNvPr id="62392" name="Picture 2369" descr="SL101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 l="17838" t="9525" r="16216" b="4762"/>
        <a:stretch>
          <a:fillRect/>
        </a:stretch>
      </xdr:blipFill>
      <xdr:spPr bwMode="auto">
        <a:xfrm>
          <a:off x="190500" y="20516850"/>
          <a:ext cx="5048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44</xdr:row>
      <xdr:rowOff>47625</xdr:rowOff>
    </xdr:from>
    <xdr:to>
      <xdr:col>1</xdr:col>
      <xdr:colOff>676275</xdr:colOff>
      <xdr:row>44</xdr:row>
      <xdr:rowOff>571500</xdr:rowOff>
    </xdr:to>
    <xdr:pic>
      <xdr:nvPicPr>
        <xdr:cNvPr id="62393" name="Picture 2370" descr="SL102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 l="17838" t="9525" r="16216" b="4762"/>
        <a:stretch>
          <a:fillRect/>
        </a:stretch>
      </xdr:blipFill>
      <xdr:spPr bwMode="auto">
        <a:xfrm>
          <a:off x="190500" y="21126450"/>
          <a:ext cx="5048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45</xdr:row>
      <xdr:rowOff>47625</xdr:rowOff>
    </xdr:from>
    <xdr:to>
      <xdr:col>1</xdr:col>
      <xdr:colOff>676275</xdr:colOff>
      <xdr:row>45</xdr:row>
      <xdr:rowOff>571500</xdr:rowOff>
    </xdr:to>
    <xdr:pic>
      <xdr:nvPicPr>
        <xdr:cNvPr id="62394" name="Picture 2371" descr="SL201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 l="17838" t="9525" r="16216" b="4762"/>
        <a:stretch>
          <a:fillRect/>
        </a:stretch>
      </xdr:blipFill>
      <xdr:spPr bwMode="auto">
        <a:xfrm>
          <a:off x="190500" y="21736050"/>
          <a:ext cx="5048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85725</xdr:colOff>
      <xdr:row>46</xdr:row>
      <xdr:rowOff>38100</xdr:rowOff>
    </xdr:from>
    <xdr:to>
      <xdr:col>1</xdr:col>
      <xdr:colOff>762000</xdr:colOff>
      <xdr:row>46</xdr:row>
      <xdr:rowOff>571500</xdr:rowOff>
    </xdr:to>
    <xdr:pic>
      <xdr:nvPicPr>
        <xdr:cNvPr id="62395" name="Picture 2377" descr="SL301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 l="9799" t="5943" r="10301" b="6294"/>
        <a:stretch>
          <a:fillRect/>
        </a:stretch>
      </xdr:blipFill>
      <xdr:spPr bwMode="auto">
        <a:xfrm>
          <a:off x="104775" y="22336125"/>
          <a:ext cx="676275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48</xdr:row>
      <xdr:rowOff>47625</xdr:rowOff>
    </xdr:from>
    <xdr:to>
      <xdr:col>1</xdr:col>
      <xdr:colOff>790575</xdr:colOff>
      <xdr:row>48</xdr:row>
      <xdr:rowOff>561975</xdr:rowOff>
    </xdr:to>
    <xdr:pic>
      <xdr:nvPicPr>
        <xdr:cNvPr id="62396" name="Picture 2383" descr="SL603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 l="5556" t="10396" r="4762" b="11386"/>
        <a:stretch>
          <a:fillRect/>
        </a:stretch>
      </xdr:blipFill>
      <xdr:spPr bwMode="auto">
        <a:xfrm>
          <a:off x="66675" y="23564850"/>
          <a:ext cx="74295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30</xdr:row>
      <xdr:rowOff>95250</xdr:rowOff>
    </xdr:from>
    <xdr:to>
      <xdr:col>1</xdr:col>
      <xdr:colOff>781050</xdr:colOff>
      <xdr:row>30</xdr:row>
      <xdr:rowOff>609600</xdr:rowOff>
    </xdr:to>
    <xdr:pic>
      <xdr:nvPicPr>
        <xdr:cNvPr id="62397" name="Picture 2391" descr="BP201">
          <a:hlinkClick xmlns:r="http://schemas.openxmlformats.org/officeDocument/2006/relationships" r:id="rId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 t="2272"/>
        <a:stretch>
          <a:fillRect/>
        </a:stretch>
      </xdr:blipFill>
      <xdr:spPr bwMode="auto">
        <a:xfrm>
          <a:off x="85725" y="12306300"/>
          <a:ext cx="71437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28</xdr:row>
      <xdr:rowOff>57150</xdr:rowOff>
    </xdr:from>
    <xdr:to>
      <xdr:col>1</xdr:col>
      <xdr:colOff>771525</xdr:colOff>
      <xdr:row>28</xdr:row>
      <xdr:rowOff>619125</xdr:rowOff>
    </xdr:to>
    <xdr:pic>
      <xdr:nvPicPr>
        <xdr:cNvPr id="62398" name="Picture 2395" descr="BP101">
          <a:hlinkClick xmlns:r="http://schemas.openxmlformats.org/officeDocument/2006/relationships" r:id="rId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123825" y="10896600"/>
          <a:ext cx="66675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34</xdr:row>
      <xdr:rowOff>190500</xdr:rowOff>
    </xdr:from>
    <xdr:to>
      <xdr:col>1</xdr:col>
      <xdr:colOff>771525</xdr:colOff>
      <xdr:row>34</xdr:row>
      <xdr:rowOff>704850</xdr:rowOff>
    </xdr:to>
    <xdr:pic>
      <xdr:nvPicPr>
        <xdr:cNvPr id="62399" name="Picture 2399" descr="BT101">
          <a:hlinkClick xmlns:r="http://schemas.openxmlformats.org/officeDocument/2006/relationships" r:id="rId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14300" y="15954375"/>
          <a:ext cx="67627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35</xdr:row>
      <xdr:rowOff>200025</xdr:rowOff>
    </xdr:from>
    <xdr:to>
      <xdr:col>1</xdr:col>
      <xdr:colOff>762000</xdr:colOff>
      <xdr:row>35</xdr:row>
      <xdr:rowOff>695325</xdr:rowOff>
    </xdr:to>
    <xdr:pic>
      <xdr:nvPicPr>
        <xdr:cNvPr id="62400" name="Picture 2400" descr="BR101">
          <a:hlinkClick xmlns:r="http://schemas.openxmlformats.org/officeDocument/2006/relationships" r:id="rId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104775" y="16821150"/>
          <a:ext cx="67627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32</xdr:row>
      <xdr:rowOff>38100</xdr:rowOff>
    </xdr:from>
    <xdr:to>
      <xdr:col>1</xdr:col>
      <xdr:colOff>733425</xdr:colOff>
      <xdr:row>32</xdr:row>
      <xdr:rowOff>714375</xdr:rowOff>
    </xdr:to>
    <xdr:pic>
      <xdr:nvPicPr>
        <xdr:cNvPr id="62401" name="Picture 2407" descr="2012-10-26-02-33-218679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 l="15273" t="970" r="19273" b="5339"/>
        <a:stretch>
          <a:fillRect/>
        </a:stretch>
      </xdr:blipFill>
      <xdr:spPr bwMode="auto">
        <a:xfrm>
          <a:off x="123825" y="13620750"/>
          <a:ext cx="62865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29</xdr:row>
      <xdr:rowOff>47625</xdr:rowOff>
    </xdr:from>
    <xdr:to>
      <xdr:col>1</xdr:col>
      <xdr:colOff>742950</xdr:colOff>
      <xdr:row>29</xdr:row>
      <xdr:rowOff>638175</xdr:rowOff>
    </xdr:to>
    <xdr:pic>
      <xdr:nvPicPr>
        <xdr:cNvPr id="62402" name="Picture 3928" descr="BP111">
          <a:hlinkClick xmlns:r="http://schemas.openxmlformats.org/officeDocument/2006/relationships" r:id="rId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23825" y="11572875"/>
          <a:ext cx="6381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31</xdr:row>
      <xdr:rowOff>95250</xdr:rowOff>
    </xdr:from>
    <xdr:to>
      <xdr:col>1</xdr:col>
      <xdr:colOff>781050</xdr:colOff>
      <xdr:row>31</xdr:row>
      <xdr:rowOff>609600</xdr:rowOff>
    </xdr:to>
    <xdr:pic>
      <xdr:nvPicPr>
        <xdr:cNvPr id="62403" name="Picture 2391" descr="BP211">
          <a:hlinkClick xmlns:r="http://schemas.openxmlformats.org/officeDocument/2006/relationships" r:id="rId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 t="2272"/>
        <a:stretch>
          <a:fillRect/>
        </a:stretch>
      </xdr:blipFill>
      <xdr:spPr bwMode="auto">
        <a:xfrm>
          <a:off x="85725" y="12992100"/>
          <a:ext cx="71437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28</xdr:row>
      <xdr:rowOff>276225</xdr:rowOff>
    </xdr:from>
    <xdr:to>
      <xdr:col>4</xdr:col>
      <xdr:colOff>942975</xdr:colOff>
      <xdr:row>28</xdr:row>
      <xdr:rowOff>600075</xdr:rowOff>
    </xdr:to>
    <xdr:pic>
      <xdr:nvPicPr>
        <xdr:cNvPr id="62404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111156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29</xdr:row>
      <xdr:rowOff>276225</xdr:rowOff>
    </xdr:from>
    <xdr:to>
      <xdr:col>4</xdr:col>
      <xdr:colOff>942975</xdr:colOff>
      <xdr:row>29</xdr:row>
      <xdr:rowOff>600075</xdr:rowOff>
    </xdr:to>
    <xdr:pic>
      <xdr:nvPicPr>
        <xdr:cNvPr id="62405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118014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30</xdr:row>
      <xdr:rowOff>276225</xdr:rowOff>
    </xdr:from>
    <xdr:to>
      <xdr:col>4</xdr:col>
      <xdr:colOff>942975</xdr:colOff>
      <xdr:row>30</xdr:row>
      <xdr:rowOff>600075</xdr:rowOff>
    </xdr:to>
    <xdr:pic>
      <xdr:nvPicPr>
        <xdr:cNvPr id="62406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124872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31</xdr:row>
      <xdr:rowOff>333375</xdr:rowOff>
    </xdr:from>
    <xdr:to>
      <xdr:col>4</xdr:col>
      <xdr:colOff>942975</xdr:colOff>
      <xdr:row>31</xdr:row>
      <xdr:rowOff>657225</xdr:rowOff>
    </xdr:to>
    <xdr:pic>
      <xdr:nvPicPr>
        <xdr:cNvPr id="62407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132302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33</xdr:row>
      <xdr:rowOff>838200</xdr:rowOff>
    </xdr:from>
    <xdr:to>
      <xdr:col>4</xdr:col>
      <xdr:colOff>942975</xdr:colOff>
      <xdr:row>33</xdr:row>
      <xdr:rowOff>1162050</xdr:rowOff>
    </xdr:to>
    <xdr:pic>
      <xdr:nvPicPr>
        <xdr:cNvPr id="62408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151828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33</xdr:row>
      <xdr:rowOff>400050</xdr:rowOff>
    </xdr:from>
    <xdr:to>
      <xdr:col>1</xdr:col>
      <xdr:colOff>752475</xdr:colOff>
      <xdr:row>33</xdr:row>
      <xdr:rowOff>942975</xdr:rowOff>
    </xdr:to>
    <xdr:pic>
      <xdr:nvPicPr>
        <xdr:cNvPr id="62409" name="Picture 151" descr="BP511">
          <a:hlinkClick xmlns:r="http://schemas.openxmlformats.org/officeDocument/2006/relationships" r:id="rId20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95250" y="14744700"/>
          <a:ext cx="67627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34</xdr:row>
      <xdr:rowOff>495300</xdr:rowOff>
    </xdr:from>
    <xdr:to>
      <xdr:col>4</xdr:col>
      <xdr:colOff>942975</xdr:colOff>
      <xdr:row>34</xdr:row>
      <xdr:rowOff>819150</xdr:rowOff>
    </xdr:to>
    <xdr:pic>
      <xdr:nvPicPr>
        <xdr:cNvPr id="62410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162591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35</xdr:row>
      <xdr:rowOff>495300</xdr:rowOff>
    </xdr:from>
    <xdr:to>
      <xdr:col>4</xdr:col>
      <xdr:colOff>942975</xdr:colOff>
      <xdr:row>35</xdr:row>
      <xdr:rowOff>819150</xdr:rowOff>
    </xdr:to>
    <xdr:pic>
      <xdr:nvPicPr>
        <xdr:cNvPr id="62411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171164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38</xdr:row>
      <xdr:rowOff>57150</xdr:rowOff>
    </xdr:from>
    <xdr:to>
      <xdr:col>1</xdr:col>
      <xdr:colOff>704850</xdr:colOff>
      <xdr:row>38</xdr:row>
      <xdr:rowOff>609600</xdr:rowOff>
    </xdr:to>
    <xdr:pic>
      <xdr:nvPicPr>
        <xdr:cNvPr id="62412" name="Picture 2321" descr="2011-03-01-03-03-2634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lum contrast="18000"/>
        </a:blip>
        <a:srcRect t="2040"/>
        <a:stretch>
          <a:fillRect/>
        </a:stretch>
      </xdr:blipFill>
      <xdr:spPr bwMode="auto">
        <a:xfrm>
          <a:off x="180975" y="18907125"/>
          <a:ext cx="54292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39</xdr:row>
      <xdr:rowOff>57150</xdr:rowOff>
    </xdr:from>
    <xdr:to>
      <xdr:col>1</xdr:col>
      <xdr:colOff>714375</xdr:colOff>
      <xdr:row>39</xdr:row>
      <xdr:rowOff>619125</xdr:rowOff>
    </xdr:to>
    <xdr:pic>
      <xdr:nvPicPr>
        <xdr:cNvPr id="62413" name="Picture 2322" descr="2011-03-01-03-03-58195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lum contrast="18000"/>
        </a:blip>
        <a:srcRect t="2150"/>
        <a:stretch>
          <a:fillRect/>
        </a:stretch>
      </xdr:blipFill>
      <xdr:spPr bwMode="auto">
        <a:xfrm>
          <a:off x="161925" y="19592925"/>
          <a:ext cx="5715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>
    <xdr:from>
      <xdr:col>1</xdr:col>
      <xdr:colOff>38100</xdr:colOff>
      <xdr:row>22</xdr:row>
      <xdr:rowOff>57150</xdr:rowOff>
    </xdr:from>
    <xdr:to>
      <xdr:col>1</xdr:col>
      <xdr:colOff>809625</xdr:colOff>
      <xdr:row>22</xdr:row>
      <xdr:rowOff>552450</xdr:rowOff>
    </xdr:to>
    <xdr:pic>
      <xdr:nvPicPr>
        <xdr:cNvPr id="62415" name="Picture 2234"/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57150" y="8143875"/>
          <a:ext cx="7715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23</xdr:row>
      <xdr:rowOff>123825</xdr:rowOff>
    </xdr:from>
    <xdr:to>
      <xdr:col>1</xdr:col>
      <xdr:colOff>800100</xdr:colOff>
      <xdr:row>23</xdr:row>
      <xdr:rowOff>495300</xdr:rowOff>
    </xdr:to>
    <xdr:pic>
      <xdr:nvPicPr>
        <xdr:cNvPr id="62416" name="Picture 4006" descr="1-140106115048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 l="4500" t="22664" r="3751" b="22818"/>
        <a:stretch>
          <a:fillRect/>
        </a:stretch>
      </xdr:blipFill>
      <xdr:spPr bwMode="auto">
        <a:xfrm>
          <a:off x="66675" y="8820150"/>
          <a:ext cx="75247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20</xdr:row>
      <xdr:rowOff>66675</xdr:rowOff>
    </xdr:from>
    <xdr:to>
      <xdr:col>1</xdr:col>
      <xdr:colOff>790575</xdr:colOff>
      <xdr:row>20</xdr:row>
      <xdr:rowOff>542925</xdr:rowOff>
    </xdr:to>
    <xdr:pic>
      <xdr:nvPicPr>
        <xdr:cNvPr id="62417" name="Picture 2981" descr="MT-2504-A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76200" y="6934200"/>
          <a:ext cx="73342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24</xdr:row>
      <xdr:rowOff>504825</xdr:rowOff>
    </xdr:from>
    <xdr:to>
      <xdr:col>1</xdr:col>
      <xdr:colOff>809625</xdr:colOff>
      <xdr:row>24</xdr:row>
      <xdr:rowOff>781050</xdr:rowOff>
    </xdr:to>
    <xdr:pic>
      <xdr:nvPicPr>
        <xdr:cNvPr id="62418" name="Picture 4011" descr="2e2c1711fe12b24ae23d95c35bfd21c2_M"/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57150" y="9810750"/>
          <a:ext cx="7715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24</xdr:row>
      <xdr:rowOff>571500</xdr:rowOff>
    </xdr:from>
    <xdr:to>
      <xdr:col>4</xdr:col>
      <xdr:colOff>904875</xdr:colOff>
      <xdr:row>24</xdr:row>
      <xdr:rowOff>904875</xdr:rowOff>
    </xdr:to>
    <xdr:pic>
      <xdr:nvPicPr>
        <xdr:cNvPr id="62419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71675" y="98774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49</xdr:row>
      <xdr:rowOff>47625</xdr:rowOff>
    </xdr:from>
    <xdr:to>
      <xdr:col>1</xdr:col>
      <xdr:colOff>790575</xdr:colOff>
      <xdr:row>49</xdr:row>
      <xdr:rowOff>561975</xdr:rowOff>
    </xdr:to>
    <xdr:pic>
      <xdr:nvPicPr>
        <xdr:cNvPr id="62420" name="Picture 2384" descr="SL604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 l="5556" t="10396" r="4762" b="11386"/>
        <a:stretch>
          <a:fillRect/>
        </a:stretch>
      </xdr:blipFill>
      <xdr:spPr bwMode="auto">
        <a:xfrm>
          <a:off x="66675" y="24174450"/>
          <a:ext cx="74295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123825</xdr:colOff>
      <xdr:row>50</xdr:row>
      <xdr:rowOff>47625</xdr:rowOff>
    </xdr:from>
    <xdr:to>
      <xdr:col>1</xdr:col>
      <xdr:colOff>714375</xdr:colOff>
      <xdr:row>50</xdr:row>
      <xdr:rowOff>571500</xdr:rowOff>
    </xdr:to>
    <xdr:pic>
      <xdr:nvPicPr>
        <xdr:cNvPr id="62421" name="Рисунок 1" descr="FL510">
          <a:hlinkClick xmlns:r="http://schemas.openxmlformats.org/officeDocument/2006/relationships" r:id="rId20"/>
        </xdr:cNvPr>
        <xdr:cNvPicPr>
          <a:picLocks noChangeAspect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142875" y="24784050"/>
          <a:ext cx="59055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51</xdr:row>
      <xdr:rowOff>47625</xdr:rowOff>
    </xdr:from>
    <xdr:to>
      <xdr:col>1</xdr:col>
      <xdr:colOff>714375</xdr:colOff>
      <xdr:row>51</xdr:row>
      <xdr:rowOff>561975</xdr:rowOff>
    </xdr:to>
    <xdr:pic>
      <xdr:nvPicPr>
        <xdr:cNvPr id="62422" name="Рисунок 2" descr="FL530">
          <a:hlinkClick xmlns:r="http://schemas.openxmlformats.org/officeDocument/2006/relationships" r:id="rId20"/>
        </xdr:cNvPr>
        <xdr:cNvPicPr>
          <a:picLocks noChangeAspect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133350" y="25393650"/>
          <a:ext cx="60007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52</xdr:row>
      <xdr:rowOff>47625</xdr:rowOff>
    </xdr:from>
    <xdr:to>
      <xdr:col>1</xdr:col>
      <xdr:colOff>714375</xdr:colOff>
      <xdr:row>52</xdr:row>
      <xdr:rowOff>561975</xdr:rowOff>
    </xdr:to>
    <xdr:pic>
      <xdr:nvPicPr>
        <xdr:cNvPr id="62423" name="Рисунок 50" descr="FL530">
          <a:hlinkClick xmlns:r="http://schemas.openxmlformats.org/officeDocument/2006/relationships" r:id="rId20"/>
        </xdr:cNvPr>
        <xdr:cNvPicPr>
          <a:picLocks noChangeAspect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133350" y="26003250"/>
          <a:ext cx="60007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50</xdr:row>
      <xdr:rowOff>238125</xdr:rowOff>
    </xdr:from>
    <xdr:to>
      <xdr:col>4</xdr:col>
      <xdr:colOff>942975</xdr:colOff>
      <xdr:row>50</xdr:row>
      <xdr:rowOff>561975</xdr:rowOff>
    </xdr:to>
    <xdr:pic>
      <xdr:nvPicPr>
        <xdr:cNvPr id="62424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249745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51</xdr:row>
      <xdr:rowOff>238125</xdr:rowOff>
    </xdr:from>
    <xdr:to>
      <xdr:col>4</xdr:col>
      <xdr:colOff>942975</xdr:colOff>
      <xdr:row>51</xdr:row>
      <xdr:rowOff>561975</xdr:rowOff>
    </xdr:to>
    <xdr:pic>
      <xdr:nvPicPr>
        <xdr:cNvPr id="62425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255841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52</xdr:row>
      <xdr:rowOff>238125</xdr:rowOff>
    </xdr:from>
    <xdr:to>
      <xdr:col>4</xdr:col>
      <xdr:colOff>942975</xdr:colOff>
      <xdr:row>52</xdr:row>
      <xdr:rowOff>561975</xdr:rowOff>
    </xdr:to>
    <xdr:pic>
      <xdr:nvPicPr>
        <xdr:cNvPr id="62426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261937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69</xdr:row>
      <xdr:rowOff>47625</xdr:rowOff>
    </xdr:from>
    <xdr:to>
      <xdr:col>1</xdr:col>
      <xdr:colOff>742950</xdr:colOff>
      <xdr:row>69</xdr:row>
      <xdr:rowOff>581025</xdr:rowOff>
    </xdr:to>
    <xdr:pic>
      <xdr:nvPicPr>
        <xdr:cNvPr id="62427" name="Рисунок 4" descr="BM502">
          <a:hlinkClick xmlns:r="http://schemas.openxmlformats.org/officeDocument/2006/relationships" r:id="rId20"/>
        </xdr:cNvPr>
        <xdr:cNvPicPr>
          <a:picLocks noChangeAspect="1"/>
        </xdr:cNvPicPr>
      </xdr:nvPicPr>
      <xdr:blipFill>
        <a:blip xmlns:r="http://schemas.openxmlformats.org/officeDocument/2006/relationships" r:embed="rId36"/>
        <a:srcRect l="15858" r="6473"/>
        <a:stretch>
          <a:fillRect/>
        </a:stretch>
      </xdr:blipFill>
      <xdr:spPr bwMode="auto">
        <a:xfrm>
          <a:off x="152400" y="35423475"/>
          <a:ext cx="609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70</xdr:row>
      <xdr:rowOff>85725</xdr:rowOff>
    </xdr:from>
    <xdr:to>
      <xdr:col>1</xdr:col>
      <xdr:colOff>781050</xdr:colOff>
      <xdr:row>70</xdr:row>
      <xdr:rowOff>552450</xdr:rowOff>
    </xdr:to>
    <xdr:pic>
      <xdr:nvPicPr>
        <xdr:cNvPr id="62428" name="Рисунок 5" descr="BM503">
          <a:hlinkClick xmlns:r="http://schemas.openxmlformats.org/officeDocument/2006/relationships" r:id="rId20"/>
        </xdr:cNvPr>
        <xdr:cNvPicPr>
          <a:picLocks noChangeAspect="1"/>
        </xdr:cNvPicPr>
      </xdr:nvPicPr>
      <xdr:blipFill>
        <a:blip xmlns:r="http://schemas.openxmlformats.org/officeDocument/2006/relationships" r:embed="rId37"/>
        <a:srcRect l="6584" t="11121" r="7117" b="8505"/>
        <a:stretch>
          <a:fillRect/>
        </a:stretch>
      </xdr:blipFill>
      <xdr:spPr bwMode="auto">
        <a:xfrm>
          <a:off x="85725" y="36090225"/>
          <a:ext cx="71437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57</xdr:row>
      <xdr:rowOff>123825</xdr:rowOff>
    </xdr:from>
    <xdr:to>
      <xdr:col>3</xdr:col>
      <xdr:colOff>304800</xdr:colOff>
      <xdr:row>57</xdr:row>
      <xdr:rowOff>752475</xdr:rowOff>
    </xdr:to>
    <xdr:pic>
      <xdr:nvPicPr>
        <xdr:cNvPr id="62429" name="Рисунок 55"/>
        <xdr:cNvPicPr>
          <a:picLocks noChangeAspect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76200" y="27584400"/>
          <a:ext cx="11239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57</xdr:row>
      <xdr:rowOff>457200</xdr:rowOff>
    </xdr:from>
    <xdr:to>
      <xdr:col>4</xdr:col>
      <xdr:colOff>942975</xdr:colOff>
      <xdr:row>57</xdr:row>
      <xdr:rowOff>781050</xdr:rowOff>
    </xdr:to>
    <xdr:pic>
      <xdr:nvPicPr>
        <xdr:cNvPr id="62430" name="Рисунок 226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914525" y="279177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61</xdr:row>
      <xdr:rowOff>514350</xdr:rowOff>
    </xdr:from>
    <xdr:to>
      <xdr:col>4</xdr:col>
      <xdr:colOff>866775</xdr:colOff>
      <xdr:row>61</xdr:row>
      <xdr:rowOff>723900</xdr:rowOff>
    </xdr:to>
    <xdr:pic>
      <xdr:nvPicPr>
        <xdr:cNvPr id="62431" name="Picture 128" descr="unicom logo-3"/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2019300" y="31137225"/>
          <a:ext cx="7239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60</xdr:row>
      <xdr:rowOff>523875</xdr:rowOff>
    </xdr:from>
    <xdr:to>
      <xdr:col>4</xdr:col>
      <xdr:colOff>866775</xdr:colOff>
      <xdr:row>60</xdr:row>
      <xdr:rowOff>733425</xdr:rowOff>
    </xdr:to>
    <xdr:pic>
      <xdr:nvPicPr>
        <xdr:cNvPr id="62432" name="Picture 128" descr="unicom logo-3"/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2019300" y="30356175"/>
          <a:ext cx="7239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62</xdr:row>
      <xdr:rowOff>76200</xdr:rowOff>
    </xdr:from>
    <xdr:to>
      <xdr:col>2</xdr:col>
      <xdr:colOff>19050</xdr:colOff>
      <xdr:row>62</xdr:row>
      <xdr:rowOff>723900</xdr:rowOff>
    </xdr:to>
    <xdr:pic>
      <xdr:nvPicPr>
        <xdr:cNvPr id="62433" name="Picture 1212" descr="schmp-2-0-74-500x500"/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 t="9801" r="1199" b="9200"/>
        <a:stretch>
          <a:fillRect/>
        </a:stretch>
      </xdr:blipFill>
      <xdr:spPr bwMode="auto">
        <a:xfrm>
          <a:off x="95250" y="31489650"/>
          <a:ext cx="79057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59</xdr:row>
      <xdr:rowOff>47625</xdr:rowOff>
    </xdr:from>
    <xdr:to>
      <xdr:col>1</xdr:col>
      <xdr:colOff>733425</xdr:colOff>
      <xdr:row>59</xdr:row>
      <xdr:rowOff>647700</xdr:rowOff>
    </xdr:to>
    <xdr:pic>
      <xdr:nvPicPr>
        <xdr:cNvPr id="62434" name="Picture 1213" descr="Box2-1(200x140x75)"/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152400" y="2917507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60</xdr:row>
      <xdr:rowOff>66675</xdr:rowOff>
    </xdr:from>
    <xdr:to>
      <xdr:col>1</xdr:col>
      <xdr:colOff>828675</xdr:colOff>
      <xdr:row>60</xdr:row>
      <xdr:rowOff>723900</xdr:rowOff>
    </xdr:to>
    <xdr:pic>
      <xdr:nvPicPr>
        <xdr:cNvPr id="62435" name="Рисунок 3"/>
        <xdr:cNvPicPr>
          <a:picLocks noChangeAspect="1"/>
        </xdr:cNvPicPr>
      </xdr:nvPicPr>
      <xdr:blipFill>
        <a:blip xmlns:r="http://schemas.openxmlformats.org/officeDocument/2006/relationships" r:embed="rId42"/>
        <a:srcRect/>
        <a:stretch>
          <a:fillRect/>
        </a:stretch>
      </xdr:blipFill>
      <xdr:spPr bwMode="auto">
        <a:xfrm>
          <a:off x="76200" y="29898975"/>
          <a:ext cx="7715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61</xdr:row>
      <xdr:rowOff>47625</xdr:rowOff>
    </xdr:from>
    <xdr:to>
      <xdr:col>3</xdr:col>
      <xdr:colOff>57150</xdr:colOff>
      <xdr:row>61</xdr:row>
      <xdr:rowOff>742950</xdr:rowOff>
    </xdr:to>
    <xdr:pic>
      <xdr:nvPicPr>
        <xdr:cNvPr id="62436" name="Рисунок 62"/>
        <xdr:cNvPicPr>
          <a:picLocks noChangeAspect="1"/>
        </xdr:cNvPicPr>
      </xdr:nvPicPr>
      <xdr:blipFill>
        <a:blip xmlns:r="http://schemas.openxmlformats.org/officeDocument/2006/relationships" r:embed="rId43"/>
        <a:srcRect/>
        <a:stretch>
          <a:fillRect/>
        </a:stretch>
      </xdr:blipFill>
      <xdr:spPr bwMode="auto">
        <a:xfrm>
          <a:off x="66675" y="30670500"/>
          <a:ext cx="8858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62</xdr:row>
      <xdr:rowOff>523875</xdr:rowOff>
    </xdr:from>
    <xdr:to>
      <xdr:col>4</xdr:col>
      <xdr:colOff>866775</xdr:colOff>
      <xdr:row>62</xdr:row>
      <xdr:rowOff>733425</xdr:rowOff>
    </xdr:to>
    <xdr:pic>
      <xdr:nvPicPr>
        <xdr:cNvPr id="62437" name="Picture 128" descr="unicom logo-3"/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2019300" y="31937325"/>
          <a:ext cx="7239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59</xdr:row>
      <xdr:rowOff>438150</xdr:rowOff>
    </xdr:from>
    <xdr:to>
      <xdr:col>4</xdr:col>
      <xdr:colOff>866775</xdr:colOff>
      <xdr:row>59</xdr:row>
      <xdr:rowOff>647700</xdr:rowOff>
    </xdr:to>
    <xdr:pic>
      <xdr:nvPicPr>
        <xdr:cNvPr id="62438" name="Picture 128" descr="unicom logo-3"/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2019300" y="29565600"/>
          <a:ext cx="7239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14</xdr:row>
      <xdr:rowOff>57150</xdr:rowOff>
    </xdr:from>
    <xdr:to>
      <xdr:col>1</xdr:col>
      <xdr:colOff>771525</xdr:colOff>
      <xdr:row>14</xdr:row>
      <xdr:rowOff>561975</xdr:rowOff>
    </xdr:to>
    <xdr:pic>
      <xdr:nvPicPr>
        <xdr:cNvPr id="62439" name="Picture 1232" descr="sciagacz_izolacji"/>
        <xdr:cNvPicPr>
          <a:picLocks noChangeAspect="1" noChangeArrowheads="1"/>
        </xdr:cNvPicPr>
      </xdr:nvPicPr>
      <xdr:blipFill>
        <a:blip xmlns:r="http://schemas.openxmlformats.org/officeDocument/2006/relationships" r:embed="rId44"/>
        <a:srcRect/>
        <a:stretch>
          <a:fillRect/>
        </a:stretch>
      </xdr:blipFill>
      <xdr:spPr bwMode="auto">
        <a:xfrm>
          <a:off x="114300" y="4848225"/>
          <a:ext cx="6762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15</xdr:row>
      <xdr:rowOff>47625</xdr:rowOff>
    </xdr:from>
    <xdr:to>
      <xdr:col>1</xdr:col>
      <xdr:colOff>714375</xdr:colOff>
      <xdr:row>15</xdr:row>
      <xdr:rowOff>571500</xdr:rowOff>
    </xdr:to>
    <xdr:pic>
      <xdr:nvPicPr>
        <xdr:cNvPr id="62440" name="Picture 1235" descr="загруженное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3635" r="11765" b="6493"/>
        <a:stretch>
          <a:fillRect/>
        </a:stretch>
      </xdr:blipFill>
      <xdr:spPr bwMode="auto">
        <a:xfrm>
          <a:off x="171450" y="5448300"/>
          <a:ext cx="56197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457200</xdr:colOff>
      <xdr:row>1</xdr:row>
      <xdr:rowOff>47625</xdr:rowOff>
    </xdr:from>
    <xdr:to>
      <xdr:col>12</xdr:col>
      <xdr:colOff>0</xdr:colOff>
      <xdr:row>2</xdr:row>
      <xdr:rowOff>38100</xdr:rowOff>
    </xdr:to>
    <xdr:sp macro="" textlink="">
      <xdr:nvSpPr>
        <xdr:cNvPr id="65863" name="Text Box 577"/>
        <xdr:cNvSpPr txBox="1">
          <a:spLocks noChangeArrowheads="1"/>
        </xdr:cNvSpPr>
      </xdr:nvSpPr>
      <xdr:spPr bwMode="auto">
        <a:xfrm>
          <a:off x="8943975" y="76200"/>
          <a:ext cx="152400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1</xdr:col>
      <xdr:colOff>47625</xdr:colOff>
      <xdr:row>20</xdr:row>
      <xdr:rowOff>104775</xdr:rowOff>
    </xdr:from>
    <xdr:to>
      <xdr:col>1</xdr:col>
      <xdr:colOff>809625</xdr:colOff>
      <xdr:row>20</xdr:row>
      <xdr:rowOff>762000</xdr:rowOff>
    </xdr:to>
    <xdr:pic>
      <xdr:nvPicPr>
        <xdr:cNvPr id="65895" name="Picture 3520" descr="PC1235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lum bright="6000"/>
        </a:blip>
        <a:srcRect/>
        <a:stretch>
          <a:fillRect/>
        </a:stretch>
      </xdr:blipFill>
      <xdr:spPr bwMode="auto">
        <a:xfrm>
          <a:off x="76200" y="8429625"/>
          <a:ext cx="76200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</xdr:row>
      <xdr:rowOff>9525</xdr:rowOff>
    </xdr:from>
    <xdr:to>
      <xdr:col>4</xdr:col>
      <xdr:colOff>219075</xdr:colOff>
      <xdr:row>4</xdr:row>
      <xdr:rowOff>104775</xdr:rowOff>
    </xdr:to>
    <xdr:pic>
      <xdr:nvPicPr>
        <xdr:cNvPr id="65896" name="Picture 3542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3438" t="7692" r="3854" b="7051"/>
        <a:stretch>
          <a:fillRect/>
        </a:stretch>
      </xdr:blipFill>
      <xdr:spPr bwMode="auto">
        <a:xfrm>
          <a:off x="66675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266700</xdr:colOff>
      <xdr:row>6</xdr:row>
      <xdr:rowOff>0</xdr:rowOff>
    </xdr:to>
    <xdr:sp macro="" textlink="">
      <xdr:nvSpPr>
        <xdr:cNvPr id="39383" name="Text Box 3543">
          <a:hlinkClick xmlns:r="http://schemas.openxmlformats.org/officeDocument/2006/relationships" r:id="rId4"/>
        </xdr:cNvPr>
        <xdr:cNvSpPr txBox="1">
          <a:spLocks noChangeArrowheads="1"/>
        </xdr:cNvSpPr>
      </xdr:nvSpPr>
      <xdr:spPr bwMode="auto">
        <a:xfrm>
          <a:off x="66675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39384" name="Text Box 3544"/>
        <xdr:cNvSpPr txBox="1">
          <a:spLocks noChangeArrowheads="1"/>
        </xdr:cNvSpPr>
      </xdr:nvSpPr>
      <xdr:spPr bwMode="auto">
        <a:xfrm>
          <a:off x="2114550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38100</xdr:colOff>
      <xdr:row>28</xdr:row>
      <xdr:rowOff>1038225</xdr:rowOff>
    </xdr:from>
    <xdr:to>
      <xdr:col>3</xdr:col>
      <xdr:colOff>304800</xdr:colOff>
      <xdr:row>29</xdr:row>
      <xdr:rowOff>828675</xdr:rowOff>
    </xdr:to>
    <xdr:pic>
      <xdr:nvPicPr>
        <xdr:cNvPr id="65899" name="Picture 3564" descr="PE1240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lum contrast="12000"/>
        </a:blip>
        <a:srcRect l="10233" t="17053" r="9959" b="18144"/>
        <a:stretch>
          <a:fillRect/>
        </a:stretch>
      </xdr:blipFill>
      <xdr:spPr bwMode="auto">
        <a:xfrm>
          <a:off x="66675" y="17440275"/>
          <a:ext cx="114300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81</xdr:row>
      <xdr:rowOff>1228725</xdr:rowOff>
    </xdr:from>
    <xdr:to>
      <xdr:col>4</xdr:col>
      <xdr:colOff>942975</xdr:colOff>
      <xdr:row>81</xdr:row>
      <xdr:rowOff>1371600</xdr:rowOff>
    </xdr:to>
    <xdr:pic>
      <xdr:nvPicPr>
        <xdr:cNvPr id="65900" name="Picture 3620" descr="sharp-logo-br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 l="1558" t="41463" r="346" b="43294"/>
        <a:stretch>
          <a:fillRect/>
        </a:stretch>
      </xdr:blipFill>
      <xdr:spPr bwMode="auto">
        <a:xfrm>
          <a:off x="1924050" y="56873775"/>
          <a:ext cx="904875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81</xdr:row>
      <xdr:rowOff>1562100</xdr:rowOff>
    </xdr:from>
    <xdr:to>
      <xdr:col>4</xdr:col>
      <xdr:colOff>219075</xdr:colOff>
      <xdr:row>82</xdr:row>
      <xdr:rowOff>714375</xdr:rowOff>
    </xdr:to>
    <xdr:pic>
      <xdr:nvPicPr>
        <xdr:cNvPr id="65901" name="Picture 3623" descr="solar-energy-set-ses-p4033-brennenstuhl-1171950~14563654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 l="2362" t="2734" r="1312" b="1172"/>
        <a:stretch>
          <a:fillRect/>
        </a:stretch>
      </xdr:blipFill>
      <xdr:spPr bwMode="auto">
        <a:xfrm>
          <a:off x="76200" y="57207150"/>
          <a:ext cx="2028825" cy="1304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82</xdr:row>
      <xdr:rowOff>1381125</xdr:rowOff>
    </xdr:from>
    <xdr:to>
      <xdr:col>4</xdr:col>
      <xdr:colOff>942975</xdr:colOff>
      <xdr:row>82</xdr:row>
      <xdr:rowOff>1524000</xdr:rowOff>
    </xdr:to>
    <xdr:pic>
      <xdr:nvPicPr>
        <xdr:cNvPr id="65902" name="Picture 3624" descr="sharp-logo-br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 l="1558" t="41463" r="346" b="43294"/>
        <a:stretch>
          <a:fillRect/>
        </a:stretch>
      </xdr:blipFill>
      <xdr:spPr bwMode="auto">
        <a:xfrm>
          <a:off x="1924050" y="59178825"/>
          <a:ext cx="904875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33</xdr:row>
      <xdr:rowOff>1076325</xdr:rowOff>
    </xdr:from>
    <xdr:to>
      <xdr:col>3</xdr:col>
      <xdr:colOff>257175</xdr:colOff>
      <xdr:row>34</xdr:row>
      <xdr:rowOff>790575</xdr:rowOff>
    </xdr:to>
    <xdr:pic>
      <xdr:nvPicPr>
        <xdr:cNvPr id="65903" name="Picture 3629" descr="PF1250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5247" t="16910" r="6122" b="13994"/>
        <a:stretch>
          <a:fillRect/>
        </a:stretch>
      </xdr:blipFill>
      <xdr:spPr bwMode="auto">
        <a:xfrm>
          <a:off x="66675" y="23193375"/>
          <a:ext cx="1095375" cy="857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25</xdr:row>
      <xdr:rowOff>266700</xdr:rowOff>
    </xdr:from>
    <xdr:to>
      <xdr:col>1</xdr:col>
      <xdr:colOff>819150</xdr:colOff>
      <xdr:row>25</xdr:row>
      <xdr:rowOff>857250</xdr:rowOff>
    </xdr:to>
    <xdr:pic>
      <xdr:nvPicPr>
        <xdr:cNvPr id="65904" name="Picture 3632" descr="PD1250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66675" y="13239750"/>
          <a:ext cx="7810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32</xdr:row>
      <xdr:rowOff>180975</xdr:rowOff>
    </xdr:from>
    <xdr:to>
      <xdr:col>3</xdr:col>
      <xdr:colOff>171450</xdr:colOff>
      <xdr:row>32</xdr:row>
      <xdr:rowOff>1000125</xdr:rowOff>
    </xdr:to>
    <xdr:pic>
      <xdr:nvPicPr>
        <xdr:cNvPr id="65905" name="Picture 3644" descr="PH12120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 l="3667" t="3722" r="2647" b="3722"/>
        <a:stretch>
          <a:fillRect/>
        </a:stretch>
      </xdr:blipFill>
      <xdr:spPr bwMode="auto">
        <a:xfrm>
          <a:off x="66675" y="21155025"/>
          <a:ext cx="1009650" cy="819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58</xdr:row>
      <xdr:rowOff>704850</xdr:rowOff>
    </xdr:from>
    <xdr:to>
      <xdr:col>3</xdr:col>
      <xdr:colOff>295275</xdr:colOff>
      <xdr:row>59</xdr:row>
      <xdr:rowOff>523875</xdr:rowOff>
    </xdr:to>
    <xdr:pic>
      <xdr:nvPicPr>
        <xdr:cNvPr id="65906" name="Picture 3652" descr="5960221905_9e196a5b9a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3111" t="13777" r="4889" b="17111"/>
        <a:stretch>
          <a:fillRect/>
        </a:stretch>
      </xdr:blipFill>
      <xdr:spPr bwMode="auto">
        <a:xfrm>
          <a:off x="66675" y="39033450"/>
          <a:ext cx="1133475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15</xdr:row>
      <xdr:rowOff>95250</xdr:rowOff>
    </xdr:from>
    <xdr:to>
      <xdr:col>1</xdr:col>
      <xdr:colOff>800100</xdr:colOff>
      <xdr:row>15</xdr:row>
      <xdr:rowOff>609600</xdr:rowOff>
    </xdr:to>
    <xdr:pic>
      <xdr:nvPicPr>
        <xdr:cNvPr id="65907" name="Picture 4265" descr="PB1260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t="2016"/>
        <a:stretch>
          <a:fillRect/>
        </a:stretch>
      </xdr:blipFill>
      <xdr:spPr bwMode="auto">
        <a:xfrm>
          <a:off x="85725" y="4343400"/>
          <a:ext cx="74295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11</xdr:row>
      <xdr:rowOff>342900</xdr:rowOff>
    </xdr:from>
    <xdr:to>
      <xdr:col>4</xdr:col>
      <xdr:colOff>942975</xdr:colOff>
      <xdr:row>11</xdr:row>
      <xdr:rowOff>666750</xdr:rowOff>
    </xdr:to>
    <xdr:pic>
      <xdr:nvPicPr>
        <xdr:cNvPr id="65908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16954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12</xdr:row>
      <xdr:rowOff>342900</xdr:rowOff>
    </xdr:from>
    <xdr:to>
      <xdr:col>4</xdr:col>
      <xdr:colOff>942975</xdr:colOff>
      <xdr:row>12</xdr:row>
      <xdr:rowOff>666750</xdr:rowOff>
    </xdr:to>
    <xdr:pic>
      <xdr:nvPicPr>
        <xdr:cNvPr id="65909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24193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13</xdr:row>
      <xdr:rowOff>342900</xdr:rowOff>
    </xdr:from>
    <xdr:to>
      <xdr:col>4</xdr:col>
      <xdr:colOff>942975</xdr:colOff>
      <xdr:row>13</xdr:row>
      <xdr:rowOff>666750</xdr:rowOff>
    </xdr:to>
    <xdr:pic>
      <xdr:nvPicPr>
        <xdr:cNvPr id="65910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31432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24</xdr:row>
      <xdr:rowOff>676275</xdr:rowOff>
    </xdr:from>
    <xdr:to>
      <xdr:col>4</xdr:col>
      <xdr:colOff>942975</xdr:colOff>
      <xdr:row>24</xdr:row>
      <xdr:rowOff>1000125</xdr:rowOff>
    </xdr:to>
    <xdr:pic>
      <xdr:nvPicPr>
        <xdr:cNvPr id="65911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12506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18</xdr:row>
      <xdr:rowOff>504825</xdr:rowOff>
    </xdr:from>
    <xdr:to>
      <xdr:col>4</xdr:col>
      <xdr:colOff>942975</xdr:colOff>
      <xdr:row>18</xdr:row>
      <xdr:rowOff>828675</xdr:rowOff>
    </xdr:to>
    <xdr:pic>
      <xdr:nvPicPr>
        <xdr:cNvPr id="65912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70770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19</xdr:row>
      <xdr:rowOff>504825</xdr:rowOff>
    </xdr:from>
    <xdr:to>
      <xdr:col>4</xdr:col>
      <xdr:colOff>942975</xdr:colOff>
      <xdr:row>19</xdr:row>
      <xdr:rowOff>828675</xdr:rowOff>
    </xdr:to>
    <xdr:pic>
      <xdr:nvPicPr>
        <xdr:cNvPr id="65913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79533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20</xdr:row>
      <xdr:rowOff>438150</xdr:rowOff>
    </xdr:from>
    <xdr:to>
      <xdr:col>4</xdr:col>
      <xdr:colOff>942975</xdr:colOff>
      <xdr:row>20</xdr:row>
      <xdr:rowOff>762000</xdr:rowOff>
    </xdr:to>
    <xdr:pic>
      <xdr:nvPicPr>
        <xdr:cNvPr id="65914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87630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21</xdr:row>
      <xdr:rowOff>428625</xdr:rowOff>
    </xdr:from>
    <xdr:to>
      <xdr:col>4</xdr:col>
      <xdr:colOff>942975</xdr:colOff>
      <xdr:row>21</xdr:row>
      <xdr:rowOff>752475</xdr:rowOff>
    </xdr:to>
    <xdr:pic>
      <xdr:nvPicPr>
        <xdr:cNvPr id="65915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96297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28575</xdr:colOff>
      <xdr:row>25</xdr:row>
      <xdr:rowOff>876300</xdr:rowOff>
    </xdr:from>
    <xdr:to>
      <xdr:col>4</xdr:col>
      <xdr:colOff>933450</xdr:colOff>
      <xdr:row>26</xdr:row>
      <xdr:rowOff>57150</xdr:rowOff>
    </xdr:to>
    <xdr:pic>
      <xdr:nvPicPr>
        <xdr:cNvPr id="65916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14525" y="138493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</xdr:colOff>
      <xdr:row>26</xdr:row>
      <xdr:rowOff>819150</xdr:rowOff>
    </xdr:from>
    <xdr:to>
      <xdr:col>4</xdr:col>
      <xdr:colOff>914400</xdr:colOff>
      <xdr:row>27</xdr:row>
      <xdr:rowOff>0</xdr:rowOff>
    </xdr:to>
    <xdr:pic>
      <xdr:nvPicPr>
        <xdr:cNvPr id="65917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895475" y="149352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28</xdr:row>
      <xdr:rowOff>638175</xdr:rowOff>
    </xdr:from>
    <xdr:to>
      <xdr:col>4</xdr:col>
      <xdr:colOff>942975</xdr:colOff>
      <xdr:row>28</xdr:row>
      <xdr:rowOff>962025</xdr:rowOff>
    </xdr:to>
    <xdr:pic>
      <xdr:nvPicPr>
        <xdr:cNvPr id="65918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170402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29</xdr:row>
      <xdr:rowOff>638175</xdr:rowOff>
    </xdr:from>
    <xdr:to>
      <xdr:col>4</xdr:col>
      <xdr:colOff>942975</xdr:colOff>
      <xdr:row>29</xdr:row>
      <xdr:rowOff>962025</xdr:rowOff>
    </xdr:to>
    <xdr:pic>
      <xdr:nvPicPr>
        <xdr:cNvPr id="65919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181832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30</xdr:row>
      <xdr:rowOff>742950</xdr:rowOff>
    </xdr:from>
    <xdr:to>
      <xdr:col>4</xdr:col>
      <xdr:colOff>942975</xdr:colOff>
      <xdr:row>30</xdr:row>
      <xdr:rowOff>1066800</xdr:rowOff>
    </xdr:to>
    <xdr:pic>
      <xdr:nvPicPr>
        <xdr:cNvPr id="65920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194310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31</xdr:row>
      <xdr:rowOff>638175</xdr:rowOff>
    </xdr:from>
    <xdr:to>
      <xdr:col>4</xdr:col>
      <xdr:colOff>942975</xdr:colOff>
      <xdr:row>31</xdr:row>
      <xdr:rowOff>962025</xdr:rowOff>
    </xdr:to>
    <xdr:pic>
      <xdr:nvPicPr>
        <xdr:cNvPr id="65921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204692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32</xdr:row>
      <xdr:rowOff>647700</xdr:rowOff>
    </xdr:from>
    <xdr:to>
      <xdr:col>4</xdr:col>
      <xdr:colOff>942975</xdr:colOff>
      <xdr:row>32</xdr:row>
      <xdr:rowOff>971550</xdr:rowOff>
    </xdr:to>
    <xdr:pic>
      <xdr:nvPicPr>
        <xdr:cNvPr id="65922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216217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33</xdr:row>
      <xdr:rowOff>647700</xdr:rowOff>
    </xdr:from>
    <xdr:to>
      <xdr:col>4</xdr:col>
      <xdr:colOff>942975</xdr:colOff>
      <xdr:row>33</xdr:row>
      <xdr:rowOff>971550</xdr:rowOff>
    </xdr:to>
    <xdr:pic>
      <xdr:nvPicPr>
        <xdr:cNvPr id="65923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227647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34</xdr:row>
      <xdr:rowOff>647700</xdr:rowOff>
    </xdr:from>
    <xdr:to>
      <xdr:col>4</xdr:col>
      <xdr:colOff>942975</xdr:colOff>
      <xdr:row>34</xdr:row>
      <xdr:rowOff>971550</xdr:rowOff>
    </xdr:to>
    <xdr:pic>
      <xdr:nvPicPr>
        <xdr:cNvPr id="65924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239077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35</xdr:row>
      <xdr:rowOff>647700</xdr:rowOff>
    </xdr:from>
    <xdr:to>
      <xdr:col>4</xdr:col>
      <xdr:colOff>942975</xdr:colOff>
      <xdr:row>35</xdr:row>
      <xdr:rowOff>971550</xdr:rowOff>
    </xdr:to>
    <xdr:pic>
      <xdr:nvPicPr>
        <xdr:cNvPr id="65925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250507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50</xdr:row>
      <xdr:rowOff>238125</xdr:rowOff>
    </xdr:from>
    <xdr:to>
      <xdr:col>1</xdr:col>
      <xdr:colOff>809625</xdr:colOff>
      <xdr:row>50</xdr:row>
      <xdr:rowOff>495300</xdr:rowOff>
    </xdr:to>
    <xdr:pic>
      <xdr:nvPicPr>
        <xdr:cNvPr id="65926" name="Picture 2385" descr="GSD-808HP2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l="3268" t="35201" r="4576" b="33800"/>
        <a:stretch>
          <a:fillRect/>
        </a:stretch>
      </xdr:blipFill>
      <xdr:spPr bwMode="auto">
        <a:xfrm>
          <a:off x="66675" y="34394775"/>
          <a:ext cx="7715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44</xdr:row>
      <xdr:rowOff>247650</xdr:rowOff>
    </xdr:from>
    <xdr:to>
      <xdr:col>4</xdr:col>
      <xdr:colOff>942975</xdr:colOff>
      <xdr:row>44</xdr:row>
      <xdr:rowOff>571500</xdr:rowOff>
    </xdr:to>
    <xdr:pic>
      <xdr:nvPicPr>
        <xdr:cNvPr id="65927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305181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44</xdr:row>
      <xdr:rowOff>152400</xdr:rowOff>
    </xdr:from>
    <xdr:to>
      <xdr:col>1</xdr:col>
      <xdr:colOff>685800</xdr:colOff>
      <xdr:row>44</xdr:row>
      <xdr:rowOff>523875</xdr:rowOff>
    </xdr:to>
    <xdr:pic>
      <xdr:nvPicPr>
        <xdr:cNvPr id="65928" name="Picture 160" descr="PS201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61925" y="30422850"/>
          <a:ext cx="55245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46</xdr:row>
      <xdr:rowOff>228600</xdr:rowOff>
    </xdr:from>
    <xdr:to>
      <xdr:col>1</xdr:col>
      <xdr:colOff>809625</xdr:colOff>
      <xdr:row>46</xdr:row>
      <xdr:rowOff>419100</xdr:rowOff>
    </xdr:to>
    <xdr:pic>
      <xdr:nvPicPr>
        <xdr:cNvPr id="65929" name="Picture 161" descr="PS204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66675" y="31794450"/>
          <a:ext cx="771525" cy="190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47</xdr:row>
      <xdr:rowOff>228600</xdr:rowOff>
    </xdr:from>
    <xdr:to>
      <xdr:col>1</xdr:col>
      <xdr:colOff>809625</xdr:colOff>
      <xdr:row>47</xdr:row>
      <xdr:rowOff>438150</xdr:rowOff>
    </xdr:to>
    <xdr:pic>
      <xdr:nvPicPr>
        <xdr:cNvPr id="65930" name="Picture 162" descr="PS208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66675" y="32442150"/>
          <a:ext cx="771525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48</xdr:row>
      <xdr:rowOff>219075</xdr:rowOff>
    </xdr:from>
    <xdr:to>
      <xdr:col>1</xdr:col>
      <xdr:colOff>809625</xdr:colOff>
      <xdr:row>48</xdr:row>
      <xdr:rowOff>428625</xdr:rowOff>
    </xdr:to>
    <xdr:pic>
      <xdr:nvPicPr>
        <xdr:cNvPr id="65931" name="Picture 163" descr="PS212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66675" y="33080325"/>
          <a:ext cx="771525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49</xdr:row>
      <xdr:rowOff>257175</xdr:rowOff>
    </xdr:from>
    <xdr:to>
      <xdr:col>1</xdr:col>
      <xdr:colOff>819150</xdr:colOff>
      <xdr:row>49</xdr:row>
      <xdr:rowOff>409575</xdr:rowOff>
    </xdr:to>
    <xdr:pic>
      <xdr:nvPicPr>
        <xdr:cNvPr id="65932" name="Picture 164" descr="PS216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76200" y="33766125"/>
          <a:ext cx="771525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46</xdr:row>
      <xdr:rowOff>247650</xdr:rowOff>
    </xdr:from>
    <xdr:to>
      <xdr:col>4</xdr:col>
      <xdr:colOff>942975</xdr:colOff>
      <xdr:row>46</xdr:row>
      <xdr:rowOff>571500</xdr:rowOff>
    </xdr:to>
    <xdr:pic>
      <xdr:nvPicPr>
        <xdr:cNvPr id="65933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318135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47</xdr:row>
      <xdr:rowOff>238125</xdr:rowOff>
    </xdr:from>
    <xdr:to>
      <xdr:col>4</xdr:col>
      <xdr:colOff>942975</xdr:colOff>
      <xdr:row>47</xdr:row>
      <xdr:rowOff>561975</xdr:rowOff>
    </xdr:to>
    <xdr:pic>
      <xdr:nvPicPr>
        <xdr:cNvPr id="65934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324516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48</xdr:row>
      <xdr:rowOff>238125</xdr:rowOff>
    </xdr:from>
    <xdr:to>
      <xdr:col>4</xdr:col>
      <xdr:colOff>942975</xdr:colOff>
      <xdr:row>48</xdr:row>
      <xdr:rowOff>561975</xdr:rowOff>
    </xdr:to>
    <xdr:pic>
      <xdr:nvPicPr>
        <xdr:cNvPr id="65935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330993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49</xdr:row>
      <xdr:rowOff>228600</xdr:rowOff>
    </xdr:from>
    <xdr:to>
      <xdr:col>4</xdr:col>
      <xdr:colOff>942975</xdr:colOff>
      <xdr:row>49</xdr:row>
      <xdr:rowOff>552450</xdr:rowOff>
    </xdr:to>
    <xdr:pic>
      <xdr:nvPicPr>
        <xdr:cNvPr id="65936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337375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71</xdr:row>
      <xdr:rowOff>276225</xdr:rowOff>
    </xdr:from>
    <xdr:to>
      <xdr:col>1</xdr:col>
      <xdr:colOff>809625</xdr:colOff>
      <xdr:row>71</xdr:row>
      <xdr:rowOff>771525</xdr:rowOff>
    </xdr:to>
    <xdr:pic>
      <xdr:nvPicPr>
        <xdr:cNvPr id="65937" name="Picture 4349" descr="66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 l="14999" t="18822" r="15500" b="13498"/>
        <a:stretch>
          <a:fillRect/>
        </a:stretch>
      </xdr:blipFill>
      <xdr:spPr bwMode="auto">
        <a:xfrm>
          <a:off x="66675" y="51063525"/>
          <a:ext cx="7715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70</xdr:row>
      <xdr:rowOff>247650</xdr:rowOff>
    </xdr:from>
    <xdr:to>
      <xdr:col>1</xdr:col>
      <xdr:colOff>638175</xdr:colOff>
      <xdr:row>70</xdr:row>
      <xdr:rowOff>981075</xdr:rowOff>
    </xdr:to>
    <xdr:pic>
      <xdr:nvPicPr>
        <xdr:cNvPr id="65938" name="Picture 4350" descr="Рисунок1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257175" y="49872900"/>
          <a:ext cx="40957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72</xdr:row>
      <xdr:rowOff>276225</xdr:rowOff>
    </xdr:from>
    <xdr:to>
      <xdr:col>1</xdr:col>
      <xdr:colOff>809625</xdr:colOff>
      <xdr:row>72</xdr:row>
      <xdr:rowOff>771525</xdr:rowOff>
    </xdr:to>
    <xdr:pic>
      <xdr:nvPicPr>
        <xdr:cNvPr id="65939" name="Picture 4351" descr="66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 l="14999" t="18822" r="15500" b="13498"/>
        <a:stretch>
          <a:fillRect/>
        </a:stretch>
      </xdr:blipFill>
      <xdr:spPr bwMode="auto">
        <a:xfrm>
          <a:off x="66675" y="52073175"/>
          <a:ext cx="7715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65</xdr:row>
      <xdr:rowOff>866775</xdr:rowOff>
    </xdr:from>
    <xdr:to>
      <xdr:col>1</xdr:col>
      <xdr:colOff>809625</xdr:colOff>
      <xdr:row>66</xdr:row>
      <xdr:rowOff>476250</xdr:rowOff>
    </xdr:to>
    <xdr:pic>
      <xdr:nvPicPr>
        <xdr:cNvPr id="65940" name="Picture 4352" descr="1-3kw-5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66675" y="47424975"/>
          <a:ext cx="771525" cy="1019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190500</xdr:colOff>
      <xdr:row>76</xdr:row>
      <xdr:rowOff>38100</xdr:rowOff>
    </xdr:from>
    <xdr:to>
      <xdr:col>1</xdr:col>
      <xdr:colOff>666750</xdr:colOff>
      <xdr:row>76</xdr:row>
      <xdr:rowOff>723900</xdr:rowOff>
    </xdr:to>
    <xdr:pic>
      <xdr:nvPicPr>
        <xdr:cNvPr id="65941" name="Picture 4353" descr="245w solar panel"/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 l="6288" t="3593" r="7303"/>
        <a:stretch>
          <a:fillRect/>
        </a:stretch>
      </xdr:blipFill>
      <xdr:spPr bwMode="auto">
        <a:xfrm>
          <a:off x="219075" y="53092350"/>
          <a:ext cx="47625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76</xdr:row>
      <xdr:rowOff>523875</xdr:rowOff>
    </xdr:from>
    <xdr:to>
      <xdr:col>4</xdr:col>
      <xdr:colOff>942975</xdr:colOff>
      <xdr:row>76</xdr:row>
      <xdr:rowOff>666750</xdr:rowOff>
    </xdr:to>
    <xdr:pic>
      <xdr:nvPicPr>
        <xdr:cNvPr id="65942" name="Picture 3620" descr="sharp-logo-br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 l="1558" t="41463" r="346" b="43294"/>
        <a:stretch>
          <a:fillRect/>
        </a:stretch>
      </xdr:blipFill>
      <xdr:spPr bwMode="auto">
        <a:xfrm>
          <a:off x="1924050" y="53578125"/>
          <a:ext cx="904875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61</xdr:row>
      <xdr:rowOff>885825</xdr:rowOff>
    </xdr:from>
    <xdr:to>
      <xdr:col>1</xdr:col>
      <xdr:colOff>809625</xdr:colOff>
      <xdr:row>62</xdr:row>
      <xdr:rowOff>390525</xdr:rowOff>
    </xdr:to>
    <xdr:pic>
      <xdr:nvPicPr>
        <xdr:cNvPr id="65943" name="Picture 4355" descr="1080P device close image关机画面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 r="18629"/>
        <a:stretch>
          <a:fillRect/>
        </a:stretch>
      </xdr:blipFill>
      <xdr:spPr bwMode="auto">
        <a:xfrm>
          <a:off x="76200" y="42300525"/>
          <a:ext cx="7620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63</xdr:row>
      <xdr:rowOff>828675</xdr:rowOff>
    </xdr:from>
    <xdr:to>
      <xdr:col>3</xdr:col>
      <xdr:colOff>161925</xdr:colOff>
      <xdr:row>64</xdr:row>
      <xdr:rowOff>438150</xdr:rowOff>
    </xdr:to>
    <xdr:pic>
      <xdr:nvPicPr>
        <xdr:cNvPr id="65944" name="Picture 4356" descr="EnerSolar 10KW-R shadow-300x300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 l="3999" t="6667" r="5000" b="11667"/>
        <a:stretch>
          <a:fillRect/>
        </a:stretch>
      </xdr:blipFill>
      <xdr:spPr bwMode="auto">
        <a:xfrm>
          <a:off x="66675" y="44796075"/>
          <a:ext cx="1000125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65</xdr:row>
      <xdr:rowOff>895350</xdr:rowOff>
    </xdr:from>
    <xdr:to>
      <xdr:col>4</xdr:col>
      <xdr:colOff>809625</xdr:colOff>
      <xdr:row>65</xdr:row>
      <xdr:rowOff>1314450</xdr:rowOff>
    </xdr:to>
    <xdr:pic>
      <xdr:nvPicPr>
        <xdr:cNvPr id="65945" name="Picture 4357" descr="Флаг-Германии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2066925" y="47453550"/>
          <a:ext cx="62865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66</xdr:row>
      <xdr:rowOff>904875</xdr:rowOff>
    </xdr:from>
    <xdr:to>
      <xdr:col>4</xdr:col>
      <xdr:colOff>809625</xdr:colOff>
      <xdr:row>66</xdr:row>
      <xdr:rowOff>1323975</xdr:rowOff>
    </xdr:to>
    <xdr:pic>
      <xdr:nvPicPr>
        <xdr:cNvPr id="65946" name="Picture 4358" descr="Флаг-Германии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2066925" y="48872775"/>
          <a:ext cx="62865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80</xdr:row>
      <xdr:rowOff>1228725</xdr:rowOff>
    </xdr:from>
    <xdr:to>
      <xdr:col>4</xdr:col>
      <xdr:colOff>942975</xdr:colOff>
      <xdr:row>80</xdr:row>
      <xdr:rowOff>1371600</xdr:rowOff>
    </xdr:to>
    <xdr:pic>
      <xdr:nvPicPr>
        <xdr:cNvPr id="65947" name="Picture 3620" descr="sharp-logo-br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 l="1558" t="41463" r="346" b="43294"/>
        <a:stretch>
          <a:fillRect/>
        </a:stretch>
      </xdr:blipFill>
      <xdr:spPr bwMode="auto">
        <a:xfrm>
          <a:off x="1924050" y="55292625"/>
          <a:ext cx="904875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80</xdr:row>
      <xdr:rowOff>1143000</xdr:rowOff>
    </xdr:from>
    <xdr:to>
      <xdr:col>3</xdr:col>
      <xdr:colOff>857250</xdr:colOff>
      <xdr:row>81</xdr:row>
      <xdr:rowOff>571500</xdr:rowOff>
    </xdr:to>
    <xdr:pic>
      <xdr:nvPicPr>
        <xdr:cNvPr id="65948" name="Picture 4362" descr="111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95250" y="55206900"/>
          <a:ext cx="1666875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57150</xdr:colOff>
      <xdr:row>12</xdr:row>
      <xdr:rowOff>85725</xdr:rowOff>
    </xdr:from>
    <xdr:to>
      <xdr:col>2</xdr:col>
      <xdr:colOff>0</xdr:colOff>
      <xdr:row>12</xdr:row>
      <xdr:rowOff>676275</xdr:rowOff>
    </xdr:to>
    <xdr:pic>
      <xdr:nvPicPr>
        <xdr:cNvPr id="65950" name="Рисунок 1" descr="PB1220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85725" y="2162175"/>
          <a:ext cx="7905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15</xdr:row>
      <xdr:rowOff>342900</xdr:rowOff>
    </xdr:from>
    <xdr:to>
      <xdr:col>4</xdr:col>
      <xdr:colOff>942975</xdr:colOff>
      <xdr:row>15</xdr:row>
      <xdr:rowOff>666750</xdr:rowOff>
    </xdr:to>
    <xdr:pic>
      <xdr:nvPicPr>
        <xdr:cNvPr id="65951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45910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16</xdr:row>
      <xdr:rowOff>342900</xdr:rowOff>
    </xdr:from>
    <xdr:to>
      <xdr:col>4</xdr:col>
      <xdr:colOff>942975</xdr:colOff>
      <xdr:row>16</xdr:row>
      <xdr:rowOff>666750</xdr:rowOff>
    </xdr:to>
    <xdr:pic>
      <xdr:nvPicPr>
        <xdr:cNvPr id="65952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53149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22</xdr:row>
      <xdr:rowOff>428625</xdr:rowOff>
    </xdr:from>
    <xdr:to>
      <xdr:col>4</xdr:col>
      <xdr:colOff>942975</xdr:colOff>
      <xdr:row>22</xdr:row>
      <xdr:rowOff>752475</xdr:rowOff>
    </xdr:to>
    <xdr:pic>
      <xdr:nvPicPr>
        <xdr:cNvPr id="65953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105060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23</xdr:row>
      <xdr:rowOff>428625</xdr:rowOff>
    </xdr:from>
    <xdr:to>
      <xdr:col>4</xdr:col>
      <xdr:colOff>942975</xdr:colOff>
      <xdr:row>23</xdr:row>
      <xdr:rowOff>752475</xdr:rowOff>
    </xdr:to>
    <xdr:pic>
      <xdr:nvPicPr>
        <xdr:cNvPr id="65954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113823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36</xdr:row>
      <xdr:rowOff>266700</xdr:rowOff>
    </xdr:from>
    <xdr:to>
      <xdr:col>1</xdr:col>
      <xdr:colOff>809625</xdr:colOff>
      <xdr:row>36</xdr:row>
      <xdr:rowOff>1095375</xdr:rowOff>
    </xdr:to>
    <xdr:pic>
      <xdr:nvPicPr>
        <xdr:cNvPr id="65955" name="Рисунок 69" descr="PG12100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9"/>
        <a:srcRect l="8363" t="5455" r="7091" b="2727"/>
        <a:stretch>
          <a:fillRect/>
        </a:stretch>
      </xdr:blipFill>
      <xdr:spPr bwMode="auto">
        <a:xfrm>
          <a:off x="76200" y="25812750"/>
          <a:ext cx="762000" cy="828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36</xdr:row>
      <xdr:rowOff>647700</xdr:rowOff>
    </xdr:from>
    <xdr:to>
      <xdr:col>4</xdr:col>
      <xdr:colOff>942975</xdr:colOff>
      <xdr:row>36</xdr:row>
      <xdr:rowOff>971550</xdr:rowOff>
    </xdr:to>
    <xdr:pic>
      <xdr:nvPicPr>
        <xdr:cNvPr id="65956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261937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45</xdr:row>
      <xdr:rowOff>247650</xdr:rowOff>
    </xdr:from>
    <xdr:to>
      <xdr:col>4</xdr:col>
      <xdr:colOff>942975</xdr:colOff>
      <xdr:row>45</xdr:row>
      <xdr:rowOff>571500</xdr:rowOff>
    </xdr:to>
    <xdr:pic>
      <xdr:nvPicPr>
        <xdr:cNvPr id="65957" name="Рисунок 226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924050" y="311658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45</xdr:row>
      <xdr:rowOff>152400</xdr:rowOff>
    </xdr:from>
    <xdr:to>
      <xdr:col>1</xdr:col>
      <xdr:colOff>685800</xdr:colOff>
      <xdr:row>45</xdr:row>
      <xdr:rowOff>523875</xdr:rowOff>
    </xdr:to>
    <xdr:pic>
      <xdr:nvPicPr>
        <xdr:cNvPr id="65958" name="Picture 160" descr="PS201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61925" y="31070550"/>
          <a:ext cx="55245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50</xdr:row>
      <xdr:rowOff>457200</xdr:rowOff>
    </xdr:from>
    <xdr:to>
      <xdr:col>4</xdr:col>
      <xdr:colOff>933450</xdr:colOff>
      <xdr:row>50</xdr:row>
      <xdr:rowOff>676275</xdr:rowOff>
    </xdr:to>
    <xdr:pic>
      <xdr:nvPicPr>
        <xdr:cNvPr id="65959" name="Picture 107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1933575" y="34613850"/>
          <a:ext cx="88582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51</xdr:row>
      <xdr:rowOff>238125</xdr:rowOff>
    </xdr:from>
    <xdr:to>
      <xdr:col>1</xdr:col>
      <xdr:colOff>809625</xdr:colOff>
      <xdr:row>51</xdr:row>
      <xdr:rowOff>495300</xdr:rowOff>
    </xdr:to>
    <xdr:pic>
      <xdr:nvPicPr>
        <xdr:cNvPr id="65960" name="Picture 2385" descr="GSD-808HP2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l="3268" t="35201" r="4576" b="33800"/>
        <a:stretch>
          <a:fillRect/>
        </a:stretch>
      </xdr:blipFill>
      <xdr:spPr bwMode="auto">
        <a:xfrm>
          <a:off x="66675" y="35118675"/>
          <a:ext cx="7715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51</xdr:row>
      <xdr:rowOff>457200</xdr:rowOff>
    </xdr:from>
    <xdr:to>
      <xdr:col>4</xdr:col>
      <xdr:colOff>933450</xdr:colOff>
      <xdr:row>51</xdr:row>
      <xdr:rowOff>676275</xdr:rowOff>
    </xdr:to>
    <xdr:pic>
      <xdr:nvPicPr>
        <xdr:cNvPr id="65961" name="Picture 107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1933575" y="35337750"/>
          <a:ext cx="88582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52</xdr:row>
      <xdr:rowOff>409575</xdr:rowOff>
    </xdr:from>
    <xdr:to>
      <xdr:col>4</xdr:col>
      <xdr:colOff>942975</xdr:colOff>
      <xdr:row>52</xdr:row>
      <xdr:rowOff>638175</xdr:rowOff>
    </xdr:to>
    <xdr:pic>
      <xdr:nvPicPr>
        <xdr:cNvPr id="65962" name="Picture 114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1924050" y="36014025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53</xdr:row>
      <xdr:rowOff>409575</xdr:rowOff>
    </xdr:from>
    <xdr:to>
      <xdr:col>4</xdr:col>
      <xdr:colOff>942975</xdr:colOff>
      <xdr:row>53</xdr:row>
      <xdr:rowOff>638175</xdr:rowOff>
    </xdr:to>
    <xdr:pic>
      <xdr:nvPicPr>
        <xdr:cNvPr id="65963" name="Picture 115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1924050" y="36737925"/>
          <a:ext cx="9048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52</xdr:row>
      <xdr:rowOff>266700</xdr:rowOff>
    </xdr:from>
    <xdr:to>
      <xdr:col>1</xdr:col>
      <xdr:colOff>800100</xdr:colOff>
      <xdr:row>52</xdr:row>
      <xdr:rowOff>447675</xdr:rowOff>
    </xdr:to>
    <xdr:pic>
      <xdr:nvPicPr>
        <xdr:cNvPr id="65964" name="Рисунок 81"/>
        <xdr:cNvPicPr>
          <a:picLocks noChangeAspect="1"/>
        </xdr:cNvPicPr>
      </xdr:nvPicPr>
      <xdr:blipFill>
        <a:blip xmlns:r="http://schemas.openxmlformats.org/officeDocument/2006/relationships" r:embed="rId32"/>
        <a:srcRect l="2000" t="38000" r="2800" b="38600"/>
        <a:stretch>
          <a:fillRect/>
        </a:stretch>
      </xdr:blipFill>
      <xdr:spPr bwMode="auto">
        <a:xfrm>
          <a:off x="76200" y="35871150"/>
          <a:ext cx="752475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53</xdr:row>
      <xdr:rowOff>276225</xdr:rowOff>
    </xdr:from>
    <xdr:to>
      <xdr:col>1</xdr:col>
      <xdr:colOff>800100</xdr:colOff>
      <xdr:row>53</xdr:row>
      <xdr:rowOff>457200</xdr:rowOff>
    </xdr:to>
    <xdr:pic>
      <xdr:nvPicPr>
        <xdr:cNvPr id="65965" name="Рисунок 82"/>
        <xdr:cNvPicPr>
          <a:picLocks noChangeAspect="1"/>
        </xdr:cNvPicPr>
      </xdr:nvPicPr>
      <xdr:blipFill>
        <a:blip xmlns:r="http://schemas.openxmlformats.org/officeDocument/2006/relationships" r:embed="rId33"/>
        <a:srcRect l="2800" t="38400" r="3000" b="38400"/>
        <a:stretch>
          <a:fillRect/>
        </a:stretch>
      </xdr:blipFill>
      <xdr:spPr bwMode="auto">
        <a:xfrm>
          <a:off x="76200" y="36604575"/>
          <a:ext cx="752475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61</xdr:row>
      <xdr:rowOff>971550</xdr:rowOff>
    </xdr:from>
    <xdr:to>
      <xdr:col>7</xdr:col>
      <xdr:colOff>600075</xdr:colOff>
      <xdr:row>61</xdr:row>
      <xdr:rowOff>1143000</xdr:rowOff>
    </xdr:to>
    <xdr:pic>
      <xdr:nvPicPr>
        <xdr:cNvPr id="65966" name="Рисунок 83"/>
        <xdr:cNvPicPr>
          <a:picLocks noChangeAspect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6562725" y="423862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62</xdr:row>
      <xdr:rowOff>952500</xdr:rowOff>
    </xdr:from>
    <xdr:to>
      <xdr:col>7</xdr:col>
      <xdr:colOff>600075</xdr:colOff>
      <xdr:row>62</xdr:row>
      <xdr:rowOff>1123950</xdr:rowOff>
    </xdr:to>
    <xdr:pic>
      <xdr:nvPicPr>
        <xdr:cNvPr id="65967" name="Рисунок 84"/>
        <xdr:cNvPicPr>
          <a:picLocks noChangeAspect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6562725" y="436435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63</xdr:row>
      <xdr:rowOff>942975</xdr:rowOff>
    </xdr:from>
    <xdr:to>
      <xdr:col>7</xdr:col>
      <xdr:colOff>600075</xdr:colOff>
      <xdr:row>63</xdr:row>
      <xdr:rowOff>1114425</xdr:rowOff>
    </xdr:to>
    <xdr:pic>
      <xdr:nvPicPr>
        <xdr:cNvPr id="65968" name="Рисунок 85"/>
        <xdr:cNvPicPr>
          <a:picLocks noChangeAspect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6562725" y="4491037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64</xdr:row>
      <xdr:rowOff>942975</xdr:rowOff>
    </xdr:from>
    <xdr:to>
      <xdr:col>7</xdr:col>
      <xdr:colOff>600075</xdr:colOff>
      <xdr:row>64</xdr:row>
      <xdr:rowOff>1114425</xdr:rowOff>
    </xdr:to>
    <xdr:pic>
      <xdr:nvPicPr>
        <xdr:cNvPr id="65969" name="Рисунок 86"/>
        <xdr:cNvPicPr>
          <a:picLocks noChangeAspect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6562725" y="4620577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39</xdr:row>
      <xdr:rowOff>514350</xdr:rowOff>
    </xdr:from>
    <xdr:to>
      <xdr:col>4</xdr:col>
      <xdr:colOff>866775</xdr:colOff>
      <xdr:row>39</xdr:row>
      <xdr:rowOff>723900</xdr:rowOff>
    </xdr:to>
    <xdr:pic>
      <xdr:nvPicPr>
        <xdr:cNvPr id="65970" name="Picture 128" descr="unicom logo-3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2028825" y="28956000"/>
          <a:ext cx="7239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38</xdr:row>
      <xdr:rowOff>523875</xdr:rowOff>
    </xdr:from>
    <xdr:to>
      <xdr:col>4</xdr:col>
      <xdr:colOff>866775</xdr:colOff>
      <xdr:row>38</xdr:row>
      <xdr:rowOff>733425</xdr:rowOff>
    </xdr:to>
    <xdr:pic>
      <xdr:nvPicPr>
        <xdr:cNvPr id="65971" name="Picture 128" descr="unicom logo-3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2028825" y="28174950"/>
          <a:ext cx="7239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40</xdr:row>
      <xdr:rowOff>76200</xdr:rowOff>
    </xdr:from>
    <xdr:to>
      <xdr:col>2</xdr:col>
      <xdr:colOff>19050</xdr:colOff>
      <xdr:row>40</xdr:row>
      <xdr:rowOff>723900</xdr:rowOff>
    </xdr:to>
    <xdr:pic>
      <xdr:nvPicPr>
        <xdr:cNvPr id="65972" name="Picture 1212" descr="schmp-2-0-74-500x500"/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 t="9801" r="1199" b="9200"/>
        <a:stretch>
          <a:fillRect/>
        </a:stretch>
      </xdr:blipFill>
      <xdr:spPr bwMode="auto">
        <a:xfrm>
          <a:off x="104775" y="29308425"/>
          <a:ext cx="79057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37</xdr:row>
      <xdr:rowOff>47625</xdr:rowOff>
    </xdr:from>
    <xdr:to>
      <xdr:col>1</xdr:col>
      <xdr:colOff>733425</xdr:colOff>
      <xdr:row>37</xdr:row>
      <xdr:rowOff>647700</xdr:rowOff>
    </xdr:to>
    <xdr:pic>
      <xdr:nvPicPr>
        <xdr:cNvPr id="65973" name="Picture 1213" descr="Box2-1(200x140x75)"/>
        <xdr:cNvPicPr>
          <a:picLocks noChangeAspect="1" noChangeArrowheads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161925" y="26993850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38</xdr:row>
      <xdr:rowOff>66675</xdr:rowOff>
    </xdr:from>
    <xdr:to>
      <xdr:col>1</xdr:col>
      <xdr:colOff>828675</xdr:colOff>
      <xdr:row>38</xdr:row>
      <xdr:rowOff>723900</xdr:rowOff>
    </xdr:to>
    <xdr:pic>
      <xdr:nvPicPr>
        <xdr:cNvPr id="65974" name="Рисунок 91"/>
        <xdr:cNvPicPr>
          <a:picLocks noChangeAspect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85725" y="27717750"/>
          <a:ext cx="7715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39</xdr:row>
      <xdr:rowOff>47625</xdr:rowOff>
    </xdr:from>
    <xdr:to>
      <xdr:col>3</xdr:col>
      <xdr:colOff>57150</xdr:colOff>
      <xdr:row>39</xdr:row>
      <xdr:rowOff>742950</xdr:rowOff>
    </xdr:to>
    <xdr:pic>
      <xdr:nvPicPr>
        <xdr:cNvPr id="65975" name="Рисунок 92"/>
        <xdr:cNvPicPr>
          <a:picLocks noChangeAspect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76200" y="28489275"/>
          <a:ext cx="8858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40</xdr:row>
      <xdr:rowOff>523875</xdr:rowOff>
    </xdr:from>
    <xdr:to>
      <xdr:col>4</xdr:col>
      <xdr:colOff>866775</xdr:colOff>
      <xdr:row>40</xdr:row>
      <xdr:rowOff>733425</xdr:rowOff>
    </xdr:to>
    <xdr:pic>
      <xdr:nvPicPr>
        <xdr:cNvPr id="65976" name="Picture 128" descr="unicom logo-3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2028825" y="29756100"/>
          <a:ext cx="7239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37</xdr:row>
      <xdr:rowOff>438150</xdr:rowOff>
    </xdr:from>
    <xdr:to>
      <xdr:col>4</xdr:col>
      <xdr:colOff>866775</xdr:colOff>
      <xdr:row>37</xdr:row>
      <xdr:rowOff>647700</xdr:rowOff>
    </xdr:to>
    <xdr:pic>
      <xdr:nvPicPr>
        <xdr:cNvPr id="65977" name="Picture 128" descr="unicom logo-3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2028825" y="27384375"/>
          <a:ext cx="7239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161925</xdr:colOff>
      <xdr:row>36</xdr:row>
      <xdr:rowOff>76200</xdr:rowOff>
    </xdr:from>
    <xdr:to>
      <xdr:col>1</xdr:col>
      <xdr:colOff>714375</xdr:colOff>
      <xdr:row>36</xdr:row>
      <xdr:rowOff>542925</xdr:rowOff>
    </xdr:to>
    <xdr:pic>
      <xdr:nvPicPr>
        <xdr:cNvPr id="50912" name="Picture 3278" descr="BNC-M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90500" y="17316450"/>
          <a:ext cx="5524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12</xdr:row>
      <xdr:rowOff>781050</xdr:rowOff>
    </xdr:from>
    <xdr:to>
      <xdr:col>3</xdr:col>
      <xdr:colOff>352425</xdr:colOff>
      <xdr:row>13</xdr:row>
      <xdr:rowOff>590550</xdr:rowOff>
    </xdr:to>
    <xdr:pic>
      <xdr:nvPicPr>
        <xdr:cNvPr id="50913" name="Picture 5" descr="CCTV-Combo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</a:blip>
        <a:srcRect l="2182" t="20364" b="12000"/>
        <a:stretch>
          <a:fillRect/>
        </a:stretch>
      </xdr:blipFill>
      <xdr:spPr bwMode="auto">
        <a:xfrm>
          <a:off x="85725" y="3133725"/>
          <a:ext cx="1171575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30</xdr:row>
      <xdr:rowOff>342900</xdr:rowOff>
    </xdr:from>
    <xdr:to>
      <xdr:col>1</xdr:col>
      <xdr:colOff>809625</xdr:colOff>
      <xdr:row>31</xdr:row>
      <xdr:rowOff>209550</xdr:rowOff>
    </xdr:to>
    <xdr:pic>
      <xdr:nvPicPr>
        <xdr:cNvPr id="50914" name="Picture 7" descr="BNC_2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66675" y="13811250"/>
          <a:ext cx="77152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37</xdr:row>
      <xdr:rowOff>66675</xdr:rowOff>
    </xdr:from>
    <xdr:to>
      <xdr:col>1</xdr:col>
      <xdr:colOff>762000</xdr:colOff>
      <xdr:row>37</xdr:row>
      <xdr:rowOff>523875</xdr:rowOff>
    </xdr:to>
    <xdr:pic>
      <xdr:nvPicPr>
        <xdr:cNvPr id="50915" name="Picture 9" descr="BNC-1525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42875" y="17916525"/>
          <a:ext cx="64770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38</xdr:row>
      <xdr:rowOff>76200</xdr:rowOff>
    </xdr:from>
    <xdr:to>
      <xdr:col>1</xdr:col>
      <xdr:colOff>752475</xdr:colOff>
      <xdr:row>38</xdr:row>
      <xdr:rowOff>542925</xdr:rowOff>
    </xdr:to>
    <xdr:pic>
      <xdr:nvPicPr>
        <xdr:cNvPr id="50916" name="Picture 10" descr="D060100A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lum bright="24000"/>
        </a:blip>
        <a:srcRect/>
        <a:stretch>
          <a:fillRect/>
        </a:stretch>
      </xdr:blipFill>
      <xdr:spPr bwMode="auto">
        <a:xfrm>
          <a:off x="142875" y="18535650"/>
          <a:ext cx="63817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39</xdr:row>
      <xdr:rowOff>76200</xdr:rowOff>
    </xdr:from>
    <xdr:to>
      <xdr:col>1</xdr:col>
      <xdr:colOff>771525</xdr:colOff>
      <xdr:row>39</xdr:row>
      <xdr:rowOff>523875</xdr:rowOff>
    </xdr:to>
    <xdr:pic>
      <xdr:nvPicPr>
        <xdr:cNvPr id="50917" name="Picture 12" descr="7055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lum contrast="18000"/>
        </a:blip>
        <a:srcRect/>
        <a:stretch>
          <a:fillRect/>
        </a:stretch>
      </xdr:blipFill>
      <xdr:spPr bwMode="auto">
        <a:xfrm>
          <a:off x="104775" y="19145250"/>
          <a:ext cx="6953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40</xdr:row>
      <xdr:rowOff>57150</xdr:rowOff>
    </xdr:from>
    <xdr:to>
      <xdr:col>1</xdr:col>
      <xdr:colOff>752475</xdr:colOff>
      <xdr:row>40</xdr:row>
      <xdr:rowOff>552450</xdr:rowOff>
    </xdr:to>
    <xdr:pic>
      <xdr:nvPicPr>
        <xdr:cNvPr id="50918" name="Picture 13" descr="D341990A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33350" y="19735800"/>
          <a:ext cx="6477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46</xdr:row>
      <xdr:rowOff>133350</xdr:rowOff>
    </xdr:from>
    <xdr:to>
      <xdr:col>1</xdr:col>
      <xdr:colOff>809625</xdr:colOff>
      <xdr:row>46</xdr:row>
      <xdr:rowOff>504825</xdr:rowOff>
    </xdr:to>
    <xdr:pic>
      <xdr:nvPicPr>
        <xdr:cNvPr id="50919" name="Picture 15" descr="UB-type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66675" y="23545800"/>
          <a:ext cx="77152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45</xdr:row>
      <xdr:rowOff>142875</xdr:rowOff>
    </xdr:from>
    <xdr:to>
      <xdr:col>1</xdr:col>
      <xdr:colOff>752475</xdr:colOff>
      <xdr:row>45</xdr:row>
      <xdr:rowOff>485775</xdr:rowOff>
    </xdr:to>
    <xdr:pic>
      <xdr:nvPicPr>
        <xdr:cNvPr id="50920" name="Picture 16" descr="UY-type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71450" y="22945725"/>
          <a:ext cx="609600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</xdr:row>
      <xdr:rowOff>9525</xdr:rowOff>
    </xdr:from>
    <xdr:to>
      <xdr:col>4</xdr:col>
      <xdr:colOff>219075</xdr:colOff>
      <xdr:row>4</xdr:row>
      <xdr:rowOff>104775</xdr:rowOff>
    </xdr:to>
    <xdr:pic>
      <xdr:nvPicPr>
        <xdr:cNvPr id="50921" name="Picture 18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 l="3438" t="7692" r="3854" b="7051"/>
        <a:stretch>
          <a:fillRect/>
        </a:stretch>
      </xdr:blipFill>
      <xdr:spPr bwMode="auto">
        <a:xfrm>
          <a:off x="66675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266700</xdr:colOff>
      <xdr:row>6</xdr:row>
      <xdr:rowOff>0</xdr:rowOff>
    </xdr:to>
    <xdr:sp macro="" textlink="">
      <xdr:nvSpPr>
        <xdr:cNvPr id="50195" name="Text Box 19">
          <a:hlinkClick xmlns:r="http://schemas.openxmlformats.org/officeDocument/2006/relationships" r:id="rId11"/>
        </xdr:cNvPr>
        <xdr:cNvSpPr txBox="1">
          <a:spLocks noChangeArrowheads="1"/>
        </xdr:cNvSpPr>
      </xdr:nvSpPr>
      <xdr:spPr bwMode="auto">
        <a:xfrm>
          <a:off x="66675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50196" name="Text Box 20"/>
        <xdr:cNvSpPr txBox="1">
          <a:spLocks noChangeArrowheads="1"/>
        </xdr:cNvSpPr>
      </xdr:nvSpPr>
      <xdr:spPr bwMode="auto">
        <a:xfrm>
          <a:off x="2114550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114300</xdr:colOff>
      <xdr:row>26</xdr:row>
      <xdr:rowOff>161925</xdr:rowOff>
    </xdr:from>
    <xdr:to>
      <xdr:col>1</xdr:col>
      <xdr:colOff>762000</xdr:colOff>
      <xdr:row>26</xdr:row>
      <xdr:rowOff>504825</xdr:rowOff>
    </xdr:to>
    <xdr:pic>
      <xdr:nvPicPr>
        <xdr:cNvPr id="50924" name="Picture 35" descr="2-1mm-DC-Jack-Adaptor-2-1mm-DC-Plug-DC14-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t="4587"/>
        <a:stretch>
          <a:fillRect/>
        </a:stretch>
      </xdr:blipFill>
      <xdr:spPr bwMode="auto">
        <a:xfrm>
          <a:off x="142875" y="11191875"/>
          <a:ext cx="647700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24</xdr:row>
      <xdr:rowOff>85725</xdr:rowOff>
    </xdr:from>
    <xdr:to>
      <xdr:col>1</xdr:col>
      <xdr:colOff>809625</xdr:colOff>
      <xdr:row>24</xdr:row>
      <xdr:rowOff>523875</xdr:rowOff>
    </xdr:to>
    <xdr:pic>
      <xdr:nvPicPr>
        <xdr:cNvPr id="50925" name="Picture 36" descr="NP026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 l="3999" t="17526" r="1750" b="8591"/>
        <a:stretch>
          <a:fillRect/>
        </a:stretch>
      </xdr:blipFill>
      <xdr:spPr bwMode="auto">
        <a:xfrm>
          <a:off x="66675" y="9782175"/>
          <a:ext cx="7715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23</xdr:row>
      <xdr:rowOff>114300</xdr:rowOff>
    </xdr:from>
    <xdr:to>
      <xdr:col>1</xdr:col>
      <xdr:colOff>809625</xdr:colOff>
      <xdr:row>23</xdr:row>
      <xdr:rowOff>504825</xdr:rowOff>
    </xdr:to>
    <xdr:pic>
      <xdr:nvPicPr>
        <xdr:cNvPr id="50926" name="Picture 37" descr="NP025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t="10997" b="20274"/>
        <a:stretch>
          <a:fillRect/>
        </a:stretch>
      </xdr:blipFill>
      <xdr:spPr bwMode="auto">
        <a:xfrm>
          <a:off x="66675" y="9201150"/>
          <a:ext cx="7715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29</xdr:row>
      <xdr:rowOff>85725</xdr:rowOff>
    </xdr:from>
    <xdr:to>
      <xdr:col>1</xdr:col>
      <xdr:colOff>800100</xdr:colOff>
      <xdr:row>29</xdr:row>
      <xdr:rowOff>533400</xdr:rowOff>
    </xdr:to>
    <xdr:pic>
      <xdr:nvPicPr>
        <xdr:cNvPr id="50927" name="Picture 39" descr="767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66675" y="12944475"/>
          <a:ext cx="762000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</xdr:colOff>
      <xdr:row>16</xdr:row>
      <xdr:rowOff>219075</xdr:rowOff>
    </xdr:from>
    <xdr:to>
      <xdr:col>1</xdr:col>
      <xdr:colOff>819150</xdr:colOff>
      <xdr:row>16</xdr:row>
      <xdr:rowOff>323850</xdr:rowOff>
    </xdr:to>
    <xdr:pic>
      <xdr:nvPicPr>
        <xdr:cNvPr id="50928" name="Picture 48" descr="1-pair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 rot="20400000" flipH="1">
          <a:off x="57150" y="6238875"/>
          <a:ext cx="79057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17</xdr:row>
      <xdr:rowOff>123825</xdr:rowOff>
    </xdr:from>
    <xdr:to>
      <xdr:col>1</xdr:col>
      <xdr:colOff>809625</xdr:colOff>
      <xdr:row>17</xdr:row>
      <xdr:rowOff>514350</xdr:rowOff>
    </xdr:to>
    <xdr:pic>
      <xdr:nvPicPr>
        <xdr:cNvPr id="50929" name="Picture 49" descr="cable1-2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 l="4750" t="12218" r="4250" b="8145"/>
        <a:stretch>
          <a:fillRect/>
        </a:stretch>
      </xdr:blipFill>
      <xdr:spPr bwMode="auto">
        <a:xfrm>
          <a:off x="66675" y="6753225"/>
          <a:ext cx="7715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19</xdr:row>
      <xdr:rowOff>219075</xdr:rowOff>
    </xdr:from>
    <xdr:to>
      <xdr:col>1</xdr:col>
      <xdr:colOff>809625</xdr:colOff>
      <xdr:row>19</xdr:row>
      <xdr:rowOff>628650</xdr:rowOff>
    </xdr:to>
    <xdr:pic>
      <xdr:nvPicPr>
        <xdr:cNvPr id="50930" name="Picture 50" descr="cable_10gbe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 l="1250" t="10593" r="3000" b="2542"/>
        <a:stretch>
          <a:fillRect/>
        </a:stretch>
      </xdr:blipFill>
      <xdr:spPr bwMode="auto">
        <a:xfrm>
          <a:off x="66675" y="8143875"/>
          <a:ext cx="77152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11</xdr:row>
      <xdr:rowOff>476250</xdr:rowOff>
    </xdr:from>
    <xdr:to>
      <xdr:col>4</xdr:col>
      <xdr:colOff>942975</xdr:colOff>
      <xdr:row>11</xdr:row>
      <xdr:rowOff>800100</xdr:rowOff>
    </xdr:to>
    <xdr:pic>
      <xdr:nvPicPr>
        <xdr:cNvPr id="50931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18288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16</xdr:row>
      <xdr:rowOff>228600</xdr:rowOff>
    </xdr:from>
    <xdr:to>
      <xdr:col>4</xdr:col>
      <xdr:colOff>942975</xdr:colOff>
      <xdr:row>16</xdr:row>
      <xdr:rowOff>552450</xdr:rowOff>
    </xdr:to>
    <xdr:pic>
      <xdr:nvPicPr>
        <xdr:cNvPr id="50932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62484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17</xdr:row>
      <xdr:rowOff>228600</xdr:rowOff>
    </xdr:from>
    <xdr:to>
      <xdr:col>4</xdr:col>
      <xdr:colOff>942975</xdr:colOff>
      <xdr:row>17</xdr:row>
      <xdr:rowOff>552450</xdr:rowOff>
    </xdr:to>
    <xdr:pic>
      <xdr:nvPicPr>
        <xdr:cNvPr id="50933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68580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19</xdr:row>
      <xdr:rowOff>428625</xdr:rowOff>
    </xdr:from>
    <xdr:to>
      <xdr:col>4</xdr:col>
      <xdr:colOff>942975</xdr:colOff>
      <xdr:row>19</xdr:row>
      <xdr:rowOff>752475</xdr:rowOff>
    </xdr:to>
    <xdr:pic>
      <xdr:nvPicPr>
        <xdr:cNvPr id="50934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83534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14</xdr:row>
      <xdr:rowOff>438150</xdr:rowOff>
    </xdr:from>
    <xdr:to>
      <xdr:col>3</xdr:col>
      <xdr:colOff>57150</xdr:colOff>
      <xdr:row>15</xdr:row>
      <xdr:rowOff>466725</xdr:rowOff>
    </xdr:to>
    <xdr:pic>
      <xdr:nvPicPr>
        <xdr:cNvPr id="50935" name="Picture 701" descr="VSC7520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66675" y="4933950"/>
          <a:ext cx="89535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14</xdr:row>
      <xdr:rowOff>400050</xdr:rowOff>
    </xdr:from>
    <xdr:to>
      <xdr:col>4</xdr:col>
      <xdr:colOff>942975</xdr:colOff>
      <xdr:row>14</xdr:row>
      <xdr:rowOff>723900</xdr:rowOff>
    </xdr:to>
    <xdr:pic>
      <xdr:nvPicPr>
        <xdr:cNvPr id="50936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48958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15</xdr:row>
      <xdr:rowOff>400050</xdr:rowOff>
    </xdr:from>
    <xdr:to>
      <xdr:col>4</xdr:col>
      <xdr:colOff>942975</xdr:colOff>
      <xdr:row>15</xdr:row>
      <xdr:rowOff>723900</xdr:rowOff>
    </xdr:to>
    <xdr:pic>
      <xdr:nvPicPr>
        <xdr:cNvPr id="50937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56578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18</xdr:row>
      <xdr:rowOff>114300</xdr:rowOff>
    </xdr:from>
    <xdr:to>
      <xdr:col>1</xdr:col>
      <xdr:colOff>809625</xdr:colOff>
      <xdr:row>18</xdr:row>
      <xdr:rowOff>523875</xdr:rowOff>
    </xdr:to>
    <xdr:pic>
      <xdr:nvPicPr>
        <xdr:cNvPr id="50938" name="Picture 50" descr="cable_10gbe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 l="1250" t="10593" r="3000" b="2542"/>
        <a:stretch>
          <a:fillRect/>
        </a:stretch>
      </xdr:blipFill>
      <xdr:spPr bwMode="auto">
        <a:xfrm>
          <a:off x="66675" y="7353300"/>
          <a:ext cx="77152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18</xdr:row>
      <xdr:rowOff>247650</xdr:rowOff>
    </xdr:from>
    <xdr:to>
      <xdr:col>4</xdr:col>
      <xdr:colOff>942975</xdr:colOff>
      <xdr:row>18</xdr:row>
      <xdr:rowOff>571500</xdr:rowOff>
    </xdr:to>
    <xdr:pic>
      <xdr:nvPicPr>
        <xdr:cNvPr id="50939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74866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25</xdr:row>
      <xdr:rowOff>133350</xdr:rowOff>
    </xdr:from>
    <xdr:to>
      <xdr:col>1</xdr:col>
      <xdr:colOff>809625</xdr:colOff>
      <xdr:row>25</xdr:row>
      <xdr:rowOff>619125</xdr:rowOff>
    </xdr:to>
    <xdr:pic>
      <xdr:nvPicPr>
        <xdr:cNvPr id="50940" name="Picture 709" descr="1285250141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0189" t="9326" r="4340" b="26425"/>
        <a:stretch>
          <a:fillRect/>
        </a:stretch>
      </xdr:blipFill>
      <xdr:spPr bwMode="auto">
        <a:xfrm>
          <a:off x="66675" y="10439400"/>
          <a:ext cx="77152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25</xdr:row>
      <xdr:rowOff>314325</xdr:rowOff>
    </xdr:from>
    <xdr:to>
      <xdr:col>4</xdr:col>
      <xdr:colOff>942975</xdr:colOff>
      <xdr:row>25</xdr:row>
      <xdr:rowOff>638175</xdr:rowOff>
    </xdr:to>
    <xdr:pic>
      <xdr:nvPicPr>
        <xdr:cNvPr id="50941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106203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24</xdr:row>
      <xdr:rowOff>228600</xdr:rowOff>
    </xdr:from>
    <xdr:to>
      <xdr:col>4</xdr:col>
      <xdr:colOff>942975</xdr:colOff>
      <xdr:row>24</xdr:row>
      <xdr:rowOff>552450</xdr:rowOff>
    </xdr:to>
    <xdr:pic>
      <xdr:nvPicPr>
        <xdr:cNvPr id="50942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99250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23</xdr:row>
      <xdr:rowOff>228600</xdr:rowOff>
    </xdr:from>
    <xdr:to>
      <xdr:col>4</xdr:col>
      <xdr:colOff>942975</xdr:colOff>
      <xdr:row>23</xdr:row>
      <xdr:rowOff>552450</xdr:rowOff>
    </xdr:to>
    <xdr:pic>
      <xdr:nvPicPr>
        <xdr:cNvPr id="50943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93154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42</xdr:row>
      <xdr:rowOff>57150</xdr:rowOff>
    </xdr:from>
    <xdr:to>
      <xdr:col>1</xdr:col>
      <xdr:colOff>676275</xdr:colOff>
      <xdr:row>42</xdr:row>
      <xdr:rowOff>552450</xdr:rowOff>
    </xdr:to>
    <xdr:pic>
      <xdr:nvPicPr>
        <xdr:cNvPr id="50944" name="Picture 715" descr="RJ45-plug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 l="2174" t="5063" r="6212" b="3481"/>
        <a:stretch>
          <a:fillRect/>
        </a:stretch>
      </xdr:blipFill>
      <xdr:spPr bwMode="auto">
        <a:xfrm>
          <a:off x="200025" y="20955000"/>
          <a:ext cx="5048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47625</xdr:colOff>
      <xdr:row>43</xdr:row>
      <xdr:rowOff>85725</xdr:rowOff>
    </xdr:from>
    <xdr:to>
      <xdr:col>1</xdr:col>
      <xdr:colOff>800100</xdr:colOff>
      <xdr:row>43</xdr:row>
      <xdr:rowOff>542925</xdr:rowOff>
    </xdr:to>
    <xdr:pic>
      <xdr:nvPicPr>
        <xdr:cNvPr id="50945" name="Picture 719" descr="M20HJ3电缆防水连接器 (2)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lum contrast="12000"/>
        </a:blip>
        <a:srcRect l="1529" t="18207" b="16847"/>
        <a:stretch>
          <a:fillRect/>
        </a:stretch>
      </xdr:blipFill>
      <xdr:spPr bwMode="auto">
        <a:xfrm>
          <a:off x="76200" y="21593175"/>
          <a:ext cx="75247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44</xdr:row>
      <xdr:rowOff>238125</xdr:rowOff>
    </xdr:from>
    <xdr:to>
      <xdr:col>1</xdr:col>
      <xdr:colOff>800100</xdr:colOff>
      <xdr:row>44</xdr:row>
      <xdr:rowOff>457200</xdr:rowOff>
    </xdr:to>
    <xdr:pic>
      <xdr:nvPicPr>
        <xdr:cNvPr id="50946" name="Picture 721" descr="новый-3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76200" y="22355175"/>
          <a:ext cx="75247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41</xdr:row>
      <xdr:rowOff>57150</xdr:rowOff>
    </xdr:from>
    <xdr:to>
      <xdr:col>1</xdr:col>
      <xdr:colOff>676275</xdr:colOff>
      <xdr:row>41</xdr:row>
      <xdr:rowOff>552450</xdr:rowOff>
    </xdr:to>
    <xdr:pic>
      <xdr:nvPicPr>
        <xdr:cNvPr id="50947" name="Picture 722" descr="RJ45-plug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 l="2174" t="5063" r="6212" b="3481"/>
        <a:stretch>
          <a:fillRect/>
        </a:stretch>
      </xdr:blipFill>
      <xdr:spPr bwMode="auto">
        <a:xfrm>
          <a:off x="200025" y="20345400"/>
          <a:ext cx="5048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47625</xdr:colOff>
      <xdr:row>27</xdr:row>
      <xdr:rowOff>66675</xdr:rowOff>
    </xdr:from>
    <xdr:to>
      <xdr:col>1</xdr:col>
      <xdr:colOff>800100</xdr:colOff>
      <xdr:row>27</xdr:row>
      <xdr:rowOff>523875</xdr:rowOff>
    </xdr:to>
    <xdr:pic>
      <xdr:nvPicPr>
        <xdr:cNvPr id="50948" name="Picture 727" descr="M20HJ3电缆防水连接器 (2)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lum contrast="12000"/>
        </a:blip>
        <a:srcRect l="1529" t="18207" b="16847"/>
        <a:stretch>
          <a:fillRect/>
        </a:stretch>
      </xdr:blipFill>
      <xdr:spPr bwMode="auto">
        <a:xfrm>
          <a:off x="76200" y="11706225"/>
          <a:ext cx="75247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4</xdr:col>
      <xdr:colOff>38100</xdr:colOff>
      <xdr:row>13</xdr:row>
      <xdr:rowOff>542925</xdr:rowOff>
    </xdr:from>
    <xdr:to>
      <xdr:col>4</xdr:col>
      <xdr:colOff>942975</xdr:colOff>
      <xdr:row>13</xdr:row>
      <xdr:rowOff>866775</xdr:rowOff>
    </xdr:to>
    <xdr:pic>
      <xdr:nvPicPr>
        <xdr:cNvPr id="50950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38957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33</xdr:row>
      <xdr:rowOff>47625</xdr:rowOff>
    </xdr:from>
    <xdr:to>
      <xdr:col>1</xdr:col>
      <xdr:colOff>704850</xdr:colOff>
      <xdr:row>33</xdr:row>
      <xdr:rowOff>561975</xdr:rowOff>
    </xdr:to>
    <xdr:pic>
      <xdr:nvPicPr>
        <xdr:cNvPr id="50951" name="Picture 734" descr="RG59-RG6-BNC-Compression-Connector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 l="13000" t="7692" r="10249" b="7692"/>
        <a:stretch>
          <a:fillRect/>
        </a:stretch>
      </xdr:blipFill>
      <xdr:spPr bwMode="auto">
        <a:xfrm>
          <a:off x="161925" y="15344775"/>
          <a:ext cx="57150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35</xdr:row>
      <xdr:rowOff>161925</xdr:rowOff>
    </xdr:from>
    <xdr:to>
      <xdr:col>3</xdr:col>
      <xdr:colOff>190500</xdr:colOff>
      <xdr:row>35</xdr:row>
      <xdr:rowOff>609600</xdr:rowOff>
    </xdr:to>
    <xdr:pic>
      <xdr:nvPicPr>
        <xdr:cNvPr id="50952" name="Picture 735" descr="img9641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" y="16678275"/>
          <a:ext cx="9620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34</xdr:row>
      <xdr:rowOff>47625</xdr:rowOff>
    </xdr:from>
    <xdr:to>
      <xdr:col>1</xdr:col>
      <xdr:colOff>771525</xdr:colOff>
      <xdr:row>34</xdr:row>
      <xdr:rowOff>561975</xdr:rowOff>
    </xdr:to>
    <xdr:pic>
      <xdr:nvPicPr>
        <xdr:cNvPr id="50953" name="Picture 736" descr="bnc-w_zac-rg-6_pct_obrazek1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80975" y="15954375"/>
          <a:ext cx="61912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32</xdr:row>
      <xdr:rowOff>66675</xdr:rowOff>
    </xdr:from>
    <xdr:to>
      <xdr:col>1</xdr:col>
      <xdr:colOff>800100</xdr:colOff>
      <xdr:row>32</xdr:row>
      <xdr:rowOff>542925</xdr:rowOff>
    </xdr:to>
    <xdr:pic>
      <xdr:nvPicPr>
        <xdr:cNvPr id="50954" name="Picture 738" descr="KONEKTOR-RG59-C_im1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 l="5806" r="7402"/>
        <a:stretch>
          <a:fillRect/>
        </a:stretch>
      </xdr:blipFill>
      <xdr:spPr bwMode="auto">
        <a:xfrm>
          <a:off x="76200" y="14754225"/>
          <a:ext cx="75247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12</xdr:row>
      <xdr:rowOff>476250</xdr:rowOff>
    </xdr:from>
    <xdr:to>
      <xdr:col>4</xdr:col>
      <xdr:colOff>942975</xdr:colOff>
      <xdr:row>12</xdr:row>
      <xdr:rowOff>800100</xdr:rowOff>
    </xdr:to>
    <xdr:pic>
      <xdr:nvPicPr>
        <xdr:cNvPr id="50955" name="Рисунок 226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924050" y="28289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11</xdr:row>
      <xdr:rowOff>714375</xdr:rowOff>
    </xdr:from>
    <xdr:to>
      <xdr:col>3</xdr:col>
      <xdr:colOff>333375</xdr:colOff>
      <xdr:row>12</xdr:row>
      <xdr:rowOff>495300</xdr:rowOff>
    </xdr:to>
    <xdr:pic>
      <xdr:nvPicPr>
        <xdr:cNvPr id="50956" name="Рисунок 2"/>
        <xdr:cNvPicPr>
          <a:picLocks noChangeAspect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85725" y="2066925"/>
          <a:ext cx="115252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9525</xdr:rowOff>
    </xdr:from>
    <xdr:to>
      <xdr:col>4</xdr:col>
      <xdr:colOff>219075</xdr:colOff>
      <xdr:row>4</xdr:row>
      <xdr:rowOff>104775</xdr:rowOff>
    </xdr:to>
    <xdr:pic>
      <xdr:nvPicPr>
        <xdr:cNvPr id="75821" name="Picture 4813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3438" t="7692" r="3854" b="7051"/>
        <a:stretch>
          <a:fillRect/>
        </a:stretch>
      </xdr:blipFill>
      <xdr:spPr bwMode="auto">
        <a:xfrm>
          <a:off x="66675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266700</xdr:colOff>
      <xdr:row>6</xdr:row>
      <xdr:rowOff>0</xdr:rowOff>
    </xdr:to>
    <xdr:sp macro="" textlink="">
      <xdr:nvSpPr>
        <xdr:cNvPr id="41678" name="Text Box 4814">
          <a:hlinkClick xmlns:r="http://schemas.openxmlformats.org/officeDocument/2006/relationships" r:id="rId2"/>
        </xdr:cNvPr>
        <xdr:cNvSpPr txBox="1">
          <a:spLocks noChangeArrowheads="1"/>
        </xdr:cNvSpPr>
      </xdr:nvSpPr>
      <xdr:spPr bwMode="auto">
        <a:xfrm>
          <a:off x="66675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238125</xdr:colOff>
      <xdr:row>1</xdr:row>
      <xdr:rowOff>47625</xdr:rowOff>
    </xdr:from>
    <xdr:ext cx="123825" cy="219075"/>
    <xdr:sp macro="" textlink="">
      <xdr:nvSpPr>
        <xdr:cNvPr id="41679" name="Text Box 4815"/>
        <xdr:cNvSpPr txBox="1">
          <a:spLocks noChangeArrowheads="1"/>
        </xdr:cNvSpPr>
      </xdr:nvSpPr>
      <xdr:spPr bwMode="auto">
        <a:xfrm>
          <a:off x="2124075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171450</xdr:colOff>
      <xdr:row>38</xdr:row>
      <xdr:rowOff>38100</xdr:rowOff>
    </xdr:from>
    <xdr:to>
      <xdr:col>1</xdr:col>
      <xdr:colOff>600075</xdr:colOff>
      <xdr:row>38</xdr:row>
      <xdr:rowOff>723900</xdr:rowOff>
    </xdr:to>
    <xdr:pic>
      <xdr:nvPicPr>
        <xdr:cNvPr id="75825" name="Рисунок 5" descr="http://shop.nag.ru/uploads/catalog_item_image/1060/GPJ-D_2.jpg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200025" y="19107150"/>
          <a:ext cx="4286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37</xdr:row>
      <xdr:rowOff>38100</xdr:rowOff>
    </xdr:from>
    <xdr:to>
      <xdr:col>1</xdr:col>
      <xdr:colOff>628650</xdr:colOff>
      <xdr:row>37</xdr:row>
      <xdr:rowOff>723900</xdr:rowOff>
    </xdr:to>
    <xdr:pic>
      <xdr:nvPicPr>
        <xdr:cNvPr id="75826" name="Рисунок 4" descr="http://shop.nag.ru/uploads/catalog_item_image/1061/GPJ-D_3.jpg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80975" y="18345150"/>
          <a:ext cx="47625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39</xdr:row>
      <xdr:rowOff>152400</xdr:rowOff>
    </xdr:from>
    <xdr:to>
      <xdr:col>1</xdr:col>
      <xdr:colOff>781050</xdr:colOff>
      <xdr:row>39</xdr:row>
      <xdr:rowOff>666750</xdr:rowOff>
    </xdr:to>
    <xdr:pic>
      <xdr:nvPicPr>
        <xdr:cNvPr id="75827" name="Рисунок 7" descr="http://shop.nag.ru/uploads/catalog_item_image/1176/M-51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lum contrast="30000"/>
        </a:blip>
        <a:srcRect/>
        <a:stretch>
          <a:fillRect/>
        </a:stretch>
      </xdr:blipFill>
      <xdr:spPr bwMode="auto">
        <a:xfrm>
          <a:off x="114300" y="19983450"/>
          <a:ext cx="69532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</xdr:colOff>
      <xdr:row>40</xdr:row>
      <xdr:rowOff>247650</xdr:rowOff>
    </xdr:from>
    <xdr:to>
      <xdr:col>1</xdr:col>
      <xdr:colOff>838200</xdr:colOff>
      <xdr:row>40</xdr:row>
      <xdr:rowOff>552450</xdr:rowOff>
    </xdr:to>
    <xdr:pic>
      <xdr:nvPicPr>
        <xdr:cNvPr id="75828" name="Рисунок 3" descr="http://shop.nag.ru/uploads/catalog_item_image/1030/GPJ-A_2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lum contrast="30000"/>
        </a:blip>
        <a:srcRect/>
        <a:stretch>
          <a:fillRect/>
        </a:stretch>
      </xdr:blipFill>
      <xdr:spPr bwMode="auto">
        <a:xfrm>
          <a:off x="57150" y="20840700"/>
          <a:ext cx="80962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152400</xdr:colOff>
      <xdr:row>45</xdr:row>
      <xdr:rowOff>190500</xdr:rowOff>
    </xdr:from>
    <xdr:to>
      <xdr:col>1</xdr:col>
      <xdr:colOff>695325</xdr:colOff>
      <xdr:row>45</xdr:row>
      <xdr:rowOff>571500</xdr:rowOff>
    </xdr:to>
    <xdr:pic>
      <xdr:nvPicPr>
        <xdr:cNvPr id="75829" name="Рисунок 11" descr="http://www.networkcable.co.kr/eng_new/pro/pro08/images/1_2_info1.jpg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 l="61539" t="33624" r="4454" b="14410"/>
        <a:stretch>
          <a:fillRect/>
        </a:stretch>
      </xdr:blipFill>
      <xdr:spPr bwMode="auto">
        <a:xfrm>
          <a:off x="180975" y="24593550"/>
          <a:ext cx="542925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38100</xdr:colOff>
      <xdr:row>51</xdr:row>
      <xdr:rowOff>161925</xdr:rowOff>
    </xdr:from>
    <xdr:to>
      <xdr:col>1</xdr:col>
      <xdr:colOff>809625</xdr:colOff>
      <xdr:row>51</xdr:row>
      <xdr:rowOff>609600</xdr:rowOff>
    </xdr:to>
    <xdr:pic>
      <xdr:nvPicPr>
        <xdr:cNvPr id="75830" name="Рисунок 16" descr="http://www.dlink.ru/up/prod/DMC-1530SC.jpg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 t="15602" b="12057"/>
        <a:stretch>
          <a:fillRect/>
        </a:stretch>
      </xdr:blipFill>
      <xdr:spPr bwMode="auto">
        <a:xfrm>
          <a:off x="66675" y="27098625"/>
          <a:ext cx="7715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38100</xdr:colOff>
      <xdr:row>53</xdr:row>
      <xdr:rowOff>161925</xdr:rowOff>
    </xdr:from>
    <xdr:to>
      <xdr:col>1</xdr:col>
      <xdr:colOff>809625</xdr:colOff>
      <xdr:row>53</xdr:row>
      <xdr:rowOff>609600</xdr:rowOff>
    </xdr:to>
    <xdr:pic>
      <xdr:nvPicPr>
        <xdr:cNvPr id="75831" name="Рисунок 16" descr="http://www.dlink.ru/up/prod/DMC-1530SC.jpg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 t="15602" b="12057"/>
        <a:stretch>
          <a:fillRect/>
        </a:stretch>
      </xdr:blipFill>
      <xdr:spPr bwMode="auto">
        <a:xfrm>
          <a:off x="66675" y="28622625"/>
          <a:ext cx="7715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38100</xdr:colOff>
      <xdr:row>52</xdr:row>
      <xdr:rowOff>161925</xdr:rowOff>
    </xdr:from>
    <xdr:to>
      <xdr:col>1</xdr:col>
      <xdr:colOff>809625</xdr:colOff>
      <xdr:row>52</xdr:row>
      <xdr:rowOff>609600</xdr:rowOff>
    </xdr:to>
    <xdr:pic>
      <xdr:nvPicPr>
        <xdr:cNvPr id="75832" name="Рисунок 16" descr="http://www.dlink.ru/up/prod/DMC-1530SC.jpg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 t="15602" b="12057"/>
        <a:stretch>
          <a:fillRect/>
        </a:stretch>
      </xdr:blipFill>
      <xdr:spPr bwMode="auto">
        <a:xfrm>
          <a:off x="66675" y="27860625"/>
          <a:ext cx="7715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123825</xdr:colOff>
      <xdr:row>12</xdr:row>
      <xdr:rowOff>342900</xdr:rowOff>
    </xdr:from>
    <xdr:to>
      <xdr:col>1</xdr:col>
      <xdr:colOff>714375</xdr:colOff>
      <xdr:row>13</xdr:row>
      <xdr:rowOff>476250</xdr:rowOff>
    </xdr:to>
    <xdr:pic>
      <xdr:nvPicPr>
        <xdr:cNvPr id="75833" name="Picture 59" descr="ik_m_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lum contrast="12000"/>
        </a:blip>
        <a:srcRect l="12021" t="4602" r="10742" b="7965"/>
        <a:stretch>
          <a:fillRect/>
        </a:stretch>
      </xdr:blipFill>
      <xdr:spPr bwMode="auto">
        <a:xfrm>
          <a:off x="152400" y="2533650"/>
          <a:ext cx="590550" cy="971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16</xdr:row>
      <xdr:rowOff>247650</xdr:rowOff>
    </xdr:from>
    <xdr:to>
      <xdr:col>1</xdr:col>
      <xdr:colOff>781050</xdr:colOff>
      <xdr:row>17</xdr:row>
      <xdr:rowOff>590550</xdr:rowOff>
    </xdr:to>
    <xdr:pic>
      <xdr:nvPicPr>
        <xdr:cNvPr id="75834" name="Picture 60" descr="ikb_t_2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lum contrast="6000"/>
        </a:blip>
        <a:srcRect l="10512" t="4762" r="9659" b="2380"/>
        <a:stretch>
          <a:fillRect/>
        </a:stretch>
      </xdr:blipFill>
      <xdr:spPr bwMode="auto">
        <a:xfrm>
          <a:off x="95250" y="5791200"/>
          <a:ext cx="714375" cy="1181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19</xdr:row>
      <xdr:rowOff>628650</xdr:rowOff>
    </xdr:from>
    <xdr:to>
      <xdr:col>1</xdr:col>
      <xdr:colOff>790575</xdr:colOff>
      <xdr:row>21</xdr:row>
      <xdr:rowOff>200025</xdr:rowOff>
    </xdr:to>
    <xdr:pic>
      <xdr:nvPicPr>
        <xdr:cNvPr id="75835" name="Picture 61" descr="iks_t_2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l="12030" t="4167" r="11278" b="4167"/>
        <a:stretch>
          <a:fillRect/>
        </a:stretch>
      </xdr:blipFill>
      <xdr:spPr bwMode="auto">
        <a:xfrm>
          <a:off x="95250" y="8686800"/>
          <a:ext cx="723900" cy="1247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23</xdr:row>
      <xdr:rowOff>742950</xdr:rowOff>
    </xdr:from>
    <xdr:to>
      <xdr:col>1</xdr:col>
      <xdr:colOff>809625</xdr:colOff>
      <xdr:row>25</xdr:row>
      <xdr:rowOff>142875</xdr:rowOff>
    </xdr:to>
    <xdr:pic>
      <xdr:nvPicPr>
        <xdr:cNvPr id="75836" name="Picture 62" descr="ik_t_m_2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l="6116" t="6105" r="9480" b="12631"/>
        <a:stretch>
          <a:fillRect/>
        </a:stretch>
      </xdr:blipFill>
      <xdr:spPr bwMode="auto">
        <a:xfrm>
          <a:off x="66675" y="12153900"/>
          <a:ext cx="771525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31</xdr:row>
      <xdr:rowOff>123825</xdr:rowOff>
    </xdr:from>
    <xdr:to>
      <xdr:col>1</xdr:col>
      <xdr:colOff>800100</xdr:colOff>
      <xdr:row>31</xdr:row>
      <xdr:rowOff>666750</xdr:rowOff>
    </xdr:to>
    <xdr:pic>
      <xdr:nvPicPr>
        <xdr:cNvPr id="75837" name="Picture 63" descr="a9395-0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76200" y="15897225"/>
          <a:ext cx="75247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30</xdr:row>
      <xdr:rowOff>180975</xdr:rowOff>
    </xdr:from>
    <xdr:to>
      <xdr:col>1</xdr:col>
      <xdr:colOff>809625</xdr:colOff>
      <xdr:row>30</xdr:row>
      <xdr:rowOff>628650</xdr:rowOff>
    </xdr:to>
    <xdr:pic>
      <xdr:nvPicPr>
        <xdr:cNvPr id="75838" name="Picture 64" descr="l3551+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66675" y="15192375"/>
          <a:ext cx="7715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32</xdr:row>
      <xdr:rowOff>123825</xdr:rowOff>
    </xdr:from>
    <xdr:to>
      <xdr:col>1</xdr:col>
      <xdr:colOff>800100</xdr:colOff>
      <xdr:row>32</xdr:row>
      <xdr:rowOff>666750</xdr:rowOff>
    </xdr:to>
    <xdr:pic>
      <xdr:nvPicPr>
        <xdr:cNvPr id="75839" name="Picture 65" descr="a9395-0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76200" y="16659225"/>
          <a:ext cx="75247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33</xdr:row>
      <xdr:rowOff>123825</xdr:rowOff>
    </xdr:from>
    <xdr:to>
      <xdr:col>1</xdr:col>
      <xdr:colOff>800100</xdr:colOff>
      <xdr:row>33</xdr:row>
      <xdr:rowOff>666750</xdr:rowOff>
    </xdr:to>
    <xdr:pic>
      <xdr:nvPicPr>
        <xdr:cNvPr id="75840" name="Picture 66" descr="a9395-0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76200" y="17421225"/>
          <a:ext cx="75247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38100</xdr:colOff>
      <xdr:row>41</xdr:row>
      <xdr:rowOff>657225</xdr:rowOff>
    </xdr:from>
    <xdr:to>
      <xdr:col>1</xdr:col>
      <xdr:colOff>809625</xdr:colOff>
      <xdr:row>42</xdr:row>
      <xdr:rowOff>514350</xdr:rowOff>
    </xdr:to>
    <xdr:pic>
      <xdr:nvPicPr>
        <xdr:cNvPr id="75841" name="Рисунок 21" descr="https://encrypted-tbn2.gstatic.com/images?q=tbn:ANd9GcQrU2rzB51gfFcsaamnZOLI7TVf0EiK597AU_5RgUmL9fFEtfuH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lum contrast="6000"/>
        </a:blip>
        <a:srcRect l="5455" t="2730" r="5974" b="3072"/>
        <a:stretch>
          <a:fillRect/>
        </a:stretch>
      </xdr:blipFill>
      <xdr:spPr bwMode="auto">
        <a:xfrm>
          <a:off x="66675" y="22012275"/>
          <a:ext cx="7715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43</xdr:row>
      <xdr:rowOff>142875</xdr:rowOff>
    </xdr:from>
    <xdr:to>
      <xdr:col>1</xdr:col>
      <xdr:colOff>771525</xdr:colOff>
      <xdr:row>44</xdr:row>
      <xdr:rowOff>85725</xdr:rowOff>
    </xdr:to>
    <xdr:pic>
      <xdr:nvPicPr>
        <xdr:cNvPr id="75842" name="Рисунок 1"/>
        <xdr:cNvPicPr>
          <a:picLocks noChangeAspect="1"/>
        </xdr:cNvPicPr>
      </xdr:nvPicPr>
      <xdr:blipFill>
        <a:blip xmlns:r="http://schemas.openxmlformats.org/officeDocument/2006/relationships" r:embed="rId16"/>
        <a:srcRect l="4149" t="447" r="3734" b="2232"/>
        <a:stretch>
          <a:fillRect/>
        </a:stretch>
      </xdr:blipFill>
      <xdr:spPr bwMode="auto">
        <a:xfrm>
          <a:off x="85725" y="23021925"/>
          <a:ext cx="71437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46</xdr:row>
      <xdr:rowOff>485775</xdr:rowOff>
    </xdr:from>
    <xdr:to>
      <xdr:col>1</xdr:col>
      <xdr:colOff>809625</xdr:colOff>
      <xdr:row>47</xdr:row>
      <xdr:rowOff>266700</xdr:rowOff>
    </xdr:to>
    <xdr:pic>
      <xdr:nvPicPr>
        <xdr:cNvPr id="75843" name="Picture 69" descr="новый-2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66675" y="25650825"/>
          <a:ext cx="77152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12</xdr:row>
      <xdr:rowOff>95250</xdr:rowOff>
    </xdr:from>
    <xdr:to>
      <xdr:col>4</xdr:col>
      <xdr:colOff>971550</xdr:colOff>
      <xdr:row>12</xdr:row>
      <xdr:rowOff>1247775</xdr:rowOff>
    </xdr:to>
    <xdr:pic>
      <xdr:nvPicPr>
        <xdr:cNvPr id="68517" name="Picture 7142" descr="map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lum bright="6000"/>
        </a:blip>
        <a:srcRect/>
        <a:stretch>
          <a:fillRect/>
        </a:stretch>
      </xdr:blipFill>
      <xdr:spPr bwMode="auto">
        <a:xfrm>
          <a:off x="942975" y="3305175"/>
          <a:ext cx="1933575" cy="1152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47626</xdr:rowOff>
    </xdr:from>
    <xdr:to>
      <xdr:col>7</xdr:col>
      <xdr:colOff>523875</xdr:colOff>
      <xdr:row>5</xdr:row>
      <xdr:rowOff>123826</xdr:rowOff>
    </xdr:to>
    <xdr:sp macro="" textlink="">
      <xdr:nvSpPr>
        <xdr:cNvPr id="44422" name="Text Box 577"/>
        <xdr:cNvSpPr txBox="1">
          <a:spLocks noChangeArrowheads="1"/>
        </xdr:cNvSpPr>
      </xdr:nvSpPr>
      <xdr:spPr bwMode="auto">
        <a:xfrm>
          <a:off x="2981325" y="76201"/>
          <a:ext cx="4095750" cy="76200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endParaRPr lang="ru-RU" sz="900" b="1" i="1" u="none" strike="noStrike" baseline="0">
            <a:solidFill>
              <a:srgbClr val="000000"/>
            </a:solidFill>
            <a:latin typeface="Arial"/>
            <a:cs typeface="Arial"/>
          </a:endParaRPr>
        </a:p>
      </xdr:txBody>
    </xdr:sp>
    <xdr:clientData/>
  </xdr:twoCellAnchor>
  <xdr:twoCellAnchor editAs="oneCell">
    <xdr:from>
      <xdr:col>1</xdr:col>
      <xdr:colOff>57150</xdr:colOff>
      <xdr:row>13</xdr:row>
      <xdr:rowOff>104775</xdr:rowOff>
    </xdr:from>
    <xdr:to>
      <xdr:col>1</xdr:col>
      <xdr:colOff>800100</xdr:colOff>
      <xdr:row>13</xdr:row>
      <xdr:rowOff>1162050</xdr:rowOff>
    </xdr:to>
    <xdr:pic>
      <xdr:nvPicPr>
        <xdr:cNvPr id="68519" name="Picture 5635" descr="C200">
          <a:hlinkClick xmlns:r="http://schemas.openxmlformats.org/officeDocument/2006/relationships" r:id="rId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85725" y="5324475"/>
          <a:ext cx="742950" cy="105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</xdr:row>
      <xdr:rowOff>19050</xdr:rowOff>
    </xdr:from>
    <xdr:to>
      <xdr:col>4</xdr:col>
      <xdr:colOff>257175</xdr:colOff>
      <xdr:row>6</xdr:row>
      <xdr:rowOff>0</xdr:rowOff>
    </xdr:to>
    <xdr:sp macro="" textlink="">
      <xdr:nvSpPr>
        <xdr:cNvPr id="44544" name="Text Box 6656">
          <a:hlinkClick xmlns:r="http://schemas.openxmlformats.org/officeDocument/2006/relationships" r:id="rId2"/>
        </xdr:cNvPr>
        <xdr:cNvSpPr txBox="1">
          <a:spLocks noChangeArrowheads="1"/>
        </xdr:cNvSpPr>
      </xdr:nvSpPr>
      <xdr:spPr bwMode="auto">
        <a:xfrm>
          <a:off x="76200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</a:t>
          </a:r>
          <a:r>
            <a:rPr lang="en-US" sz="2000" b="1" i="0" u="none" strike="noStrike" baseline="0">
              <a:solidFill>
                <a:srgbClr val="FF0000"/>
              </a:solidFill>
              <a:latin typeface="Century Gothic"/>
            </a:rPr>
            <a:t>n</a:t>
          </a: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44545" name="Text Box 6657"/>
        <xdr:cNvSpPr txBox="1">
          <a:spLocks noChangeArrowheads="1"/>
        </xdr:cNvSpPr>
      </xdr:nvSpPr>
      <xdr:spPr bwMode="auto">
        <a:xfrm>
          <a:off x="2133600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38100</xdr:colOff>
      <xdr:row>18</xdr:row>
      <xdr:rowOff>57150</xdr:rowOff>
    </xdr:from>
    <xdr:to>
      <xdr:col>1</xdr:col>
      <xdr:colOff>809625</xdr:colOff>
      <xdr:row>19</xdr:row>
      <xdr:rowOff>266700</xdr:rowOff>
    </xdr:to>
    <xdr:pic>
      <xdr:nvPicPr>
        <xdr:cNvPr id="68523" name="Picture 6675" descr="4Gb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66675" y="11630025"/>
          <a:ext cx="771525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61</xdr:row>
      <xdr:rowOff>228600</xdr:rowOff>
    </xdr:from>
    <xdr:to>
      <xdr:col>3</xdr:col>
      <xdr:colOff>323850</xdr:colOff>
      <xdr:row>62</xdr:row>
      <xdr:rowOff>390525</xdr:rowOff>
    </xdr:to>
    <xdr:pic>
      <xdr:nvPicPr>
        <xdr:cNvPr id="68524" name="Picture 6740" descr="V51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66675" y="33108900"/>
          <a:ext cx="116205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29</xdr:row>
      <xdr:rowOff>381000</xdr:rowOff>
    </xdr:from>
    <xdr:to>
      <xdr:col>1</xdr:col>
      <xdr:colOff>723900</xdr:colOff>
      <xdr:row>30</xdr:row>
      <xdr:rowOff>257175</xdr:rowOff>
    </xdr:to>
    <xdr:pic>
      <xdr:nvPicPr>
        <xdr:cNvPr id="68525" name="Picture 6825" descr="E105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lum contrast="12000"/>
        </a:blip>
        <a:srcRect t="2185"/>
        <a:stretch>
          <a:fillRect/>
        </a:stretch>
      </xdr:blipFill>
      <xdr:spPr bwMode="auto">
        <a:xfrm>
          <a:off x="200025" y="14925675"/>
          <a:ext cx="55245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23</xdr:row>
      <xdr:rowOff>342900</xdr:rowOff>
    </xdr:from>
    <xdr:to>
      <xdr:col>1</xdr:col>
      <xdr:colOff>733425</xdr:colOff>
      <xdr:row>24</xdr:row>
      <xdr:rowOff>276225</xdr:rowOff>
    </xdr:to>
    <xdr:pic>
      <xdr:nvPicPr>
        <xdr:cNvPr id="68526" name="Picture 6845" descr="B105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3000" t="11000" r="6000" b="6000"/>
        <a:stretch>
          <a:fillRect/>
        </a:stretch>
      </xdr:blipFill>
      <xdr:spPr bwMode="auto">
        <a:xfrm>
          <a:off x="161925" y="12811125"/>
          <a:ext cx="60007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28</xdr:row>
      <xdr:rowOff>66675</xdr:rowOff>
    </xdr:from>
    <xdr:to>
      <xdr:col>1</xdr:col>
      <xdr:colOff>723900</xdr:colOff>
      <xdr:row>28</xdr:row>
      <xdr:rowOff>552450</xdr:rowOff>
    </xdr:to>
    <xdr:pic>
      <xdr:nvPicPr>
        <xdr:cNvPr id="68527" name="Picture 6847" descr="M101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 t="2098"/>
        <a:stretch>
          <a:fillRect/>
        </a:stretch>
      </xdr:blipFill>
      <xdr:spPr bwMode="auto">
        <a:xfrm>
          <a:off x="142875" y="14001750"/>
          <a:ext cx="60960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60</xdr:row>
      <xdr:rowOff>9525</xdr:rowOff>
    </xdr:from>
    <xdr:to>
      <xdr:col>3</xdr:col>
      <xdr:colOff>142875</xdr:colOff>
      <xdr:row>61</xdr:row>
      <xdr:rowOff>9525</xdr:rowOff>
    </xdr:to>
    <xdr:pic>
      <xdr:nvPicPr>
        <xdr:cNvPr id="68528" name="Picture 7033" descr="V325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76200" y="32108775"/>
          <a:ext cx="9715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65</xdr:row>
      <xdr:rowOff>476250</xdr:rowOff>
    </xdr:from>
    <xdr:to>
      <xdr:col>3</xdr:col>
      <xdr:colOff>209550</xdr:colOff>
      <xdr:row>66</xdr:row>
      <xdr:rowOff>628650</xdr:rowOff>
    </xdr:to>
    <xdr:pic>
      <xdr:nvPicPr>
        <xdr:cNvPr id="68529" name="Picture 7037" descr="V725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66675" y="35966400"/>
          <a:ext cx="104775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75</xdr:row>
      <xdr:rowOff>723900</xdr:rowOff>
    </xdr:from>
    <xdr:to>
      <xdr:col>3</xdr:col>
      <xdr:colOff>247650</xdr:colOff>
      <xdr:row>76</xdr:row>
      <xdr:rowOff>1047750</xdr:rowOff>
    </xdr:to>
    <xdr:pic>
      <xdr:nvPicPr>
        <xdr:cNvPr id="68530" name="Picture 7040" descr="S525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</a:blip>
        <a:srcRect l="21690" r="24789"/>
        <a:stretch>
          <a:fillRect/>
        </a:stretch>
      </xdr:blipFill>
      <xdr:spPr bwMode="auto">
        <a:xfrm rot="21411610" flipH="1">
          <a:off x="104775" y="42776775"/>
          <a:ext cx="1047750" cy="1466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12</xdr:row>
      <xdr:rowOff>219075</xdr:rowOff>
    </xdr:from>
    <xdr:to>
      <xdr:col>3</xdr:col>
      <xdr:colOff>266700</xdr:colOff>
      <xdr:row>12</xdr:row>
      <xdr:rowOff>1809750</xdr:rowOff>
    </xdr:to>
    <xdr:pic>
      <xdr:nvPicPr>
        <xdr:cNvPr id="68531" name="Picture 7112" descr="VC507">
          <a:hlinkClick xmlns:r="http://schemas.openxmlformats.org/officeDocument/2006/relationships" r:id="rId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42875" y="3429000"/>
          <a:ext cx="1028700" cy="1590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76</xdr:row>
      <xdr:rowOff>666750</xdr:rowOff>
    </xdr:from>
    <xdr:to>
      <xdr:col>4</xdr:col>
      <xdr:colOff>971550</xdr:colOff>
      <xdr:row>76</xdr:row>
      <xdr:rowOff>1000125</xdr:rowOff>
    </xdr:to>
    <xdr:pic>
      <xdr:nvPicPr>
        <xdr:cNvPr id="6853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438626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75</xdr:row>
      <xdr:rowOff>628650</xdr:rowOff>
    </xdr:from>
    <xdr:to>
      <xdr:col>4</xdr:col>
      <xdr:colOff>971550</xdr:colOff>
      <xdr:row>75</xdr:row>
      <xdr:rowOff>962025</xdr:rowOff>
    </xdr:to>
    <xdr:pic>
      <xdr:nvPicPr>
        <xdr:cNvPr id="68533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426815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77</xdr:row>
      <xdr:rowOff>647700</xdr:rowOff>
    </xdr:from>
    <xdr:to>
      <xdr:col>4</xdr:col>
      <xdr:colOff>971550</xdr:colOff>
      <xdr:row>77</xdr:row>
      <xdr:rowOff>981075</xdr:rowOff>
    </xdr:to>
    <xdr:pic>
      <xdr:nvPicPr>
        <xdr:cNvPr id="68534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449865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59</xdr:row>
      <xdr:rowOff>285750</xdr:rowOff>
    </xdr:from>
    <xdr:to>
      <xdr:col>4</xdr:col>
      <xdr:colOff>971550</xdr:colOff>
      <xdr:row>59</xdr:row>
      <xdr:rowOff>619125</xdr:rowOff>
    </xdr:to>
    <xdr:pic>
      <xdr:nvPicPr>
        <xdr:cNvPr id="68535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16515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60</xdr:row>
      <xdr:rowOff>400050</xdr:rowOff>
    </xdr:from>
    <xdr:to>
      <xdr:col>4</xdr:col>
      <xdr:colOff>971550</xdr:colOff>
      <xdr:row>60</xdr:row>
      <xdr:rowOff>733425</xdr:rowOff>
    </xdr:to>
    <xdr:pic>
      <xdr:nvPicPr>
        <xdr:cNvPr id="68536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24993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59</xdr:row>
      <xdr:rowOff>28575</xdr:rowOff>
    </xdr:from>
    <xdr:to>
      <xdr:col>1</xdr:col>
      <xdr:colOff>809625</xdr:colOff>
      <xdr:row>59</xdr:row>
      <xdr:rowOff>704850</xdr:rowOff>
    </xdr:to>
    <xdr:pic>
      <xdr:nvPicPr>
        <xdr:cNvPr id="68537" name="Picture 41" descr="V212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lum contrast="24000"/>
        </a:blip>
        <a:srcRect l="8955" t="25352" r="8955" b="20000"/>
        <a:stretch>
          <a:fillRect/>
        </a:stretch>
      </xdr:blipFill>
      <xdr:spPr bwMode="auto">
        <a:xfrm>
          <a:off x="76200" y="31394400"/>
          <a:ext cx="76200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61</xdr:row>
      <xdr:rowOff>238125</xdr:rowOff>
    </xdr:from>
    <xdr:to>
      <xdr:col>4</xdr:col>
      <xdr:colOff>971550</xdr:colOff>
      <xdr:row>61</xdr:row>
      <xdr:rowOff>571500</xdr:rowOff>
    </xdr:to>
    <xdr:pic>
      <xdr:nvPicPr>
        <xdr:cNvPr id="68538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31184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62</xdr:row>
      <xdr:rowOff>238125</xdr:rowOff>
    </xdr:from>
    <xdr:to>
      <xdr:col>4</xdr:col>
      <xdr:colOff>971550</xdr:colOff>
      <xdr:row>62</xdr:row>
      <xdr:rowOff>571500</xdr:rowOff>
    </xdr:to>
    <xdr:pic>
      <xdr:nvPicPr>
        <xdr:cNvPr id="68539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37280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65</xdr:row>
      <xdr:rowOff>238125</xdr:rowOff>
    </xdr:from>
    <xdr:to>
      <xdr:col>4</xdr:col>
      <xdr:colOff>971550</xdr:colOff>
      <xdr:row>65</xdr:row>
      <xdr:rowOff>571500</xdr:rowOff>
    </xdr:to>
    <xdr:pic>
      <xdr:nvPicPr>
        <xdr:cNvPr id="68540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57282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34</xdr:row>
      <xdr:rowOff>238125</xdr:rowOff>
    </xdr:from>
    <xdr:to>
      <xdr:col>4</xdr:col>
      <xdr:colOff>971550</xdr:colOff>
      <xdr:row>34</xdr:row>
      <xdr:rowOff>571500</xdr:rowOff>
    </xdr:to>
    <xdr:pic>
      <xdr:nvPicPr>
        <xdr:cNvPr id="68541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62496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35</xdr:row>
      <xdr:rowOff>238125</xdr:rowOff>
    </xdr:from>
    <xdr:to>
      <xdr:col>4</xdr:col>
      <xdr:colOff>971550</xdr:colOff>
      <xdr:row>35</xdr:row>
      <xdr:rowOff>571500</xdr:rowOff>
    </xdr:to>
    <xdr:pic>
      <xdr:nvPicPr>
        <xdr:cNvPr id="6854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68592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12</xdr:row>
      <xdr:rowOff>1619250</xdr:rowOff>
    </xdr:from>
    <xdr:to>
      <xdr:col>4</xdr:col>
      <xdr:colOff>971550</xdr:colOff>
      <xdr:row>12</xdr:row>
      <xdr:rowOff>1952625</xdr:rowOff>
    </xdr:to>
    <xdr:pic>
      <xdr:nvPicPr>
        <xdr:cNvPr id="68543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48291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13</xdr:row>
      <xdr:rowOff>857250</xdr:rowOff>
    </xdr:from>
    <xdr:to>
      <xdr:col>4</xdr:col>
      <xdr:colOff>971550</xdr:colOff>
      <xdr:row>13</xdr:row>
      <xdr:rowOff>1190625</xdr:rowOff>
    </xdr:to>
    <xdr:pic>
      <xdr:nvPicPr>
        <xdr:cNvPr id="68544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60769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17</xdr:row>
      <xdr:rowOff>247650</xdr:rowOff>
    </xdr:from>
    <xdr:to>
      <xdr:col>1</xdr:col>
      <xdr:colOff>809625</xdr:colOff>
      <xdr:row>17</xdr:row>
      <xdr:rowOff>1238250</xdr:rowOff>
    </xdr:to>
    <xdr:pic>
      <xdr:nvPicPr>
        <xdr:cNvPr id="68545" name="Picture 9825" descr="C700">
          <a:hlinkClick xmlns:r="http://schemas.openxmlformats.org/officeDocument/2006/relationships" r:id="rId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66675" y="10382250"/>
          <a:ext cx="771525" cy="990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23</xdr:row>
      <xdr:rowOff>209550</xdr:rowOff>
    </xdr:from>
    <xdr:to>
      <xdr:col>4</xdr:col>
      <xdr:colOff>971550</xdr:colOff>
      <xdr:row>23</xdr:row>
      <xdr:rowOff>542925</xdr:rowOff>
    </xdr:to>
    <xdr:pic>
      <xdr:nvPicPr>
        <xdr:cNvPr id="68546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26777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24</xdr:row>
      <xdr:rowOff>209550</xdr:rowOff>
    </xdr:from>
    <xdr:to>
      <xdr:col>4</xdr:col>
      <xdr:colOff>971550</xdr:colOff>
      <xdr:row>24</xdr:row>
      <xdr:rowOff>542925</xdr:rowOff>
    </xdr:to>
    <xdr:pic>
      <xdr:nvPicPr>
        <xdr:cNvPr id="68547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32873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28</xdr:row>
      <xdr:rowOff>200025</xdr:rowOff>
    </xdr:from>
    <xdr:to>
      <xdr:col>4</xdr:col>
      <xdr:colOff>971550</xdr:colOff>
      <xdr:row>28</xdr:row>
      <xdr:rowOff>533400</xdr:rowOff>
    </xdr:to>
    <xdr:pic>
      <xdr:nvPicPr>
        <xdr:cNvPr id="68548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41351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29</xdr:row>
      <xdr:rowOff>190500</xdr:rowOff>
    </xdr:from>
    <xdr:to>
      <xdr:col>4</xdr:col>
      <xdr:colOff>971550</xdr:colOff>
      <xdr:row>29</xdr:row>
      <xdr:rowOff>523875</xdr:rowOff>
    </xdr:to>
    <xdr:pic>
      <xdr:nvPicPr>
        <xdr:cNvPr id="68549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47351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30</xdr:row>
      <xdr:rowOff>209550</xdr:rowOff>
    </xdr:from>
    <xdr:to>
      <xdr:col>4</xdr:col>
      <xdr:colOff>971550</xdr:colOff>
      <xdr:row>30</xdr:row>
      <xdr:rowOff>542925</xdr:rowOff>
    </xdr:to>
    <xdr:pic>
      <xdr:nvPicPr>
        <xdr:cNvPr id="68550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53638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82</xdr:row>
      <xdr:rowOff>666750</xdr:rowOff>
    </xdr:from>
    <xdr:to>
      <xdr:col>4</xdr:col>
      <xdr:colOff>971550</xdr:colOff>
      <xdr:row>82</xdr:row>
      <xdr:rowOff>1000125</xdr:rowOff>
    </xdr:to>
    <xdr:pic>
      <xdr:nvPicPr>
        <xdr:cNvPr id="68551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509016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80</xdr:row>
      <xdr:rowOff>666750</xdr:rowOff>
    </xdr:from>
    <xdr:to>
      <xdr:col>4</xdr:col>
      <xdr:colOff>971550</xdr:colOff>
      <xdr:row>80</xdr:row>
      <xdr:rowOff>1000125</xdr:rowOff>
    </xdr:to>
    <xdr:pic>
      <xdr:nvPicPr>
        <xdr:cNvPr id="6855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484536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80</xdr:row>
      <xdr:rowOff>1038225</xdr:rowOff>
    </xdr:from>
    <xdr:to>
      <xdr:col>3</xdr:col>
      <xdr:colOff>447675</xdr:colOff>
      <xdr:row>82</xdr:row>
      <xdr:rowOff>47625</xdr:rowOff>
    </xdr:to>
    <xdr:pic>
      <xdr:nvPicPr>
        <xdr:cNvPr id="68553" name="Picture 9891" descr="S625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04775" y="48825150"/>
          <a:ext cx="1247775" cy="1457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81</xdr:row>
      <xdr:rowOff>666750</xdr:rowOff>
    </xdr:from>
    <xdr:to>
      <xdr:col>4</xdr:col>
      <xdr:colOff>971550</xdr:colOff>
      <xdr:row>81</xdr:row>
      <xdr:rowOff>1000125</xdr:rowOff>
    </xdr:to>
    <xdr:pic>
      <xdr:nvPicPr>
        <xdr:cNvPr id="68554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496252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11</xdr:row>
      <xdr:rowOff>228600</xdr:rowOff>
    </xdr:from>
    <xdr:to>
      <xdr:col>3</xdr:col>
      <xdr:colOff>142875</xdr:colOff>
      <xdr:row>11</xdr:row>
      <xdr:rowOff>1647825</xdr:rowOff>
    </xdr:to>
    <xdr:pic>
      <xdr:nvPicPr>
        <xdr:cNvPr id="68555" name="Picture 7112" descr="VC507">
          <a:hlinkClick xmlns:r="http://schemas.openxmlformats.org/officeDocument/2006/relationships" r:id="rId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" y="1581150"/>
          <a:ext cx="914400" cy="1419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11</xdr:row>
      <xdr:rowOff>1085850</xdr:rowOff>
    </xdr:from>
    <xdr:to>
      <xdr:col>4</xdr:col>
      <xdr:colOff>971550</xdr:colOff>
      <xdr:row>11</xdr:row>
      <xdr:rowOff>1419225</xdr:rowOff>
    </xdr:to>
    <xdr:pic>
      <xdr:nvPicPr>
        <xdr:cNvPr id="68556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4384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36</xdr:row>
      <xdr:rowOff>238125</xdr:rowOff>
    </xdr:from>
    <xdr:to>
      <xdr:col>4</xdr:col>
      <xdr:colOff>971550</xdr:colOff>
      <xdr:row>36</xdr:row>
      <xdr:rowOff>571500</xdr:rowOff>
    </xdr:to>
    <xdr:pic>
      <xdr:nvPicPr>
        <xdr:cNvPr id="68557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74688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38</xdr:row>
      <xdr:rowOff>390525</xdr:rowOff>
    </xdr:from>
    <xdr:to>
      <xdr:col>4</xdr:col>
      <xdr:colOff>971550</xdr:colOff>
      <xdr:row>38</xdr:row>
      <xdr:rowOff>723900</xdr:rowOff>
    </xdr:to>
    <xdr:pic>
      <xdr:nvPicPr>
        <xdr:cNvPr id="68558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88404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41</xdr:row>
      <xdr:rowOff>238125</xdr:rowOff>
    </xdr:from>
    <xdr:to>
      <xdr:col>4</xdr:col>
      <xdr:colOff>971550</xdr:colOff>
      <xdr:row>41</xdr:row>
      <xdr:rowOff>571500</xdr:rowOff>
    </xdr:to>
    <xdr:pic>
      <xdr:nvPicPr>
        <xdr:cNvPr id="68559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10693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41</xdr:row>
      <xdr:rowOff>38100</xdr:rowOff>
    </xdr:from>
    <xdr:to>
      <xdr:col>1</xdr:col>
      <xdr:colOff>762000</xdr:colOff>
      <xdr:row>41</xdr:row>
      <xdr:rowOff>685800</xdr:rowOff>
    </xdr:to>
    <xdr:pic>
      <xdr:nvPicPr>
        <xdr:cNvPr id="68560" name="Picture 50" descr="F515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33350" y="20869275"/>
          <a:ext cx="65722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39</xdr:row>
      <xdr:rowOff>238125</xdr:rowOff>
    </xdr:from>
    <xdr:to>
      <xdr:col>4</xdr:col>
      <xdr:colOff>971550</xdr:colOff>
      <xdr:row>39</xdr:row>
      <xdr:rowOff>571500</xdr:rowOff>
    </xdr:to>
    <xdr:pic>
      <xdr:nvPicPr>
        <xdr:cNvPr id="68561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95072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40</xdr:row>
      <xdr:rowOff>400050</xdr:rowOff>
    </xdr:from>
    <xdr:to>
      <xdr:col>4</xdr:col>
      <xdr:colOff>971550</xdr:colOff>
      <xdr:row>40</xdr:row>
      <xdr:rowOff>733425</xdr:rowOff>
    </xdr:to>
    <xdr:pic>
      <xdr:nvPicPr>
        <xdr:cNvPr id="6856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03930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44</xdr:row>
      <xdr:rowOff>352425</xdr:rowOff>
    </xdr:from>
    <xdr:to>
      <xdr:col>4</xdr:col>
      <xdr:colOff>971550</xdr:colOff>
      <xdr:row>44</xdr:row>
      <xdr:rowOff>685800</xdr:rowOff>
    </xdr:to>
    <xdr:pic>
      <xdr:nvPicPr>
        <xdr:cNvPr id="68563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33553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45</xdr:row>
      <xdr:rowOff>400050</xdr:rowOff>
    </xdr:from>
    <xdr:to>
      <xdr:col>4</xdr:col>
      <xdr:colOff>971550</xdr:colOff>
      <xdr:row>45</xdr:row>
      <xdr:rowOff>733425</xdr:rowOff>
    </xdr:to>
    <xdr:pic>
      <xdr:nvPicPr>
        <xdr:cNvPr id="68564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41268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44</xdr:row>
      <xdr:rowOff>428625</xdr:rowOff>
    </xdr:from>
    <xdr:to>
      <xdr:col>1</xdr:col>
      <xdr:colOff>781050</xdr:colOff>
      <xdr:row>45</xdr:row>
      <xdr:rowOff>419100</xdr:rowOff>
    </xdr:to>
    <xdr:pic>
      <xdr:nvPicPr>
        <xdr:cNvPr id="68565" name="Picture 9947" descr="F728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95250" y="234315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49</xdr:row>
      <xdr:rowOff>209550</xdr:rowOff>
    </xdr:from>
    <xdr:to>
      <xdr:col>4</xdr:col>
      <xdr:colOff>971550</xdr:colOff>
      <xdr:row>49</xdr:row>
      <xdr:rowOff>542925</xdr:rowOff>
    </xdr:to>
    <xdr:pic>
      <xdr:nvPicPr>
        <xdr:cNvPr id="68566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50221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92</xdr:row>
      <xdr:rowOff>561975</xdr:rowOff>
    </xdr:from>
    <xdr:to>
      <xdr:col>3</xdr:col>
      <xdr:colOff>657225</xdr:colOff>
      <xdr:row>92</xdr:row>
      <xdr:rowOff>971550</xdr:rowOff>
    </xdr:to>
    <xdr:pic>
      <xdr:nvPicPr>
        <xdr:cNvPr id="68567" name="Picture 3550" descr="DS104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 t="3488"/>
        <a:stretch>
          <a:fillRect/>
        </a:stretch>
      </xdr:blipFill>
      <xdr:spPr bwMode="auto">
        <a:xfrm>
          <a:off x="95250" y="57245250"/>
          <a:ext cx="14668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99</xdr:row>
      <xdr:rowOff>695325</xdr:rowOff>
    </xdr:from>
    <xdr:to>
      <xdr:col>3</xdr:col>
      <xdr:colOff>914400</xdr:colOff>
      <xdr:row>99</xdr:row>
      <xdr:rowOff>1057275</xdr:rowOff>
    </xdr:to>
    <xdr:pic>
      <xdr:nvPicPr>
        <xdr:cNvPr id="68568" name="Picture 3560" descr="DS308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76200" y="64922400"/>
          <a:ext cx="17430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103</xdr:row>
      <xdr:rowOff>714375</xdr:rowOff>
    </xdr:from>
    <xdr:to>
      <xdr:col>3</xdr:col>
      <xdr:colOff>933450</xdr:colOff>
      <xdr:row>103</xdr:row>
      <xdr:rowOff>1076325</xdr:rowOff>
    </xdr:to>
    <xdr:pic>
      <xdr:nvPicPr>
        <xdr:cNvPr id="68569" name="Picture 3562" descr="DS316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76200" y="69513450"/>
          <a:ext cx="17621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94</xdr:row>
      <xdr:rowOff>590550</xdr:rowOff>
    </xdr:from>
    <xdr:to>
      <xdr:col>3</xdr:col>
      <xdr:colOff>666750</xdr:colOff>
      <xdr:row>94</xdr:row>
      <xdr:rowOff>1038225</xdr:rowOff>
    </xdr:to>
    <xdr:pic>
      <xdr:nvPicPr>
        <xdr:cNvPr id="68570" name="Picture 3580" descr="DSR304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76200" y="59407425"/>
          <a:ext cx="14954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95</xdr:row>
      <xdr:rowOff>542925</xdr:rowOff>
    </xdr:from>
    <xdr:to>
      <xdr:col>3</xdr:col>
      <xdr:colOff>666750</xdr:colOff>
      <xdr:row>95</xdr:row>
      <xdr:rowOff>990600</xdr:rowOff>
    </xdr:to>
    <xdr:pic>
      <xdr:nvPicPr>
        <xdr:cNvPr id="68571" name="Picture 3581" descr="DS304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76200" y="60502800"/>
          <a:ext cx="14954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104</xdr:row>
      <xdr:rowOff>600075</xdr:rowOff>
    </xdr:from>
    <xdr:to>
      <xdr:col>3</xdr:col>
      <xdr:colOff>962025</xdr:colOff>
      <xdr:row>104</xdr:row>
      <xdr:rowOff>1066800</xdr:rowOff>
    </xdr:to>
    <xdr:pic>
      <xdr:nvPicPr>
        <xdr:cNvPr id="68572" name="Picture 3585" descr="DS416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66675" y="70694550"/>
          <a:ext cx="180022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105</xdr:row>
      <xdr:rowOff>609600</xdr:rowOff>
    </xdr:from>
    <xdr:to>
      <xdr:col>3</xdr:col>
      <xdr:colOff>962025</xdr:colOff>
      <xdr:row>105</xdr:row>
      <xdr:rowOff>1066800</xdr:rowOff>
    </xdr:to>
    <xdr:pic>
      <xdr:nvPicPr>
        <xdr:cNvPr id="68573" name="Picture 3586" descr="DS516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66675" y="71999475"/>
          <a:ext cx="18002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106</xdr:row>
      <xdr:rowOff>600075</xdr:rowOff>
    </xdr:from>
    <xdr:to>
      <xdr:col>3</xdr:col>
      <xdr:colOff>962025</xdr:colOff>
      <xdr:row>106</xdr:row>
      <xdr:rowOff>1057275</xdr:rowOff>
    </xdr:to>
    <xdr:pic>
      <xdr:nvPicPr>
        <xdr:cNvPr id="68574" name="Picture 3593" descr="DS424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66675" y="73285350"/>
          <a:ext cx="18002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108</xdr:row>
      <xdr:rowOff>600075</xdr:rowOff>
    </xdr:from>
    <xdr:to>
      <xdr:col>3</xdr:col>
      <xdr:colOff>962025</xdr:colOff>
      <xdr:row>108</xdr:row>
      <xdr:rowOff>1066800</xdr:rowOff>
    </xdr:to>
    <xdr:pic>
      <xdr:nvPicPr>
        <xdr:cNvPr id="68575" name="Picture 3594" descr="DS432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66675" y="75876150"/>
          <a:ext cx="180022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93</xdr:row>
      <xdr:rowOff>590550</xdr:rowOff>
    </xdr:from>
    <xdr:to>
      <xdr:col>3</xdr:col>
      <xdr:colOff>676275</xdr:colOff>
      <xdr:row>93</xdr:row>
      <xdr:rowOff>1038225</xdr:rowOff>
    </xdr:to>
    <xdr:pic>
      <xdr:nvPicPr>
        <xdr:cNvPr id="68576" name="Picture 3633" descr="DS204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85725" y="58264425"/>
          <a:ext cx="14954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98</xdr:row>
      <xdr:rowOff>619125</xdr:rowOff>
    </xdr:from>
    <xdr:to>
      <xdr:col>3</xdr:col>
      <xdr:colOff>666750</xdr:colOff>
      <xdr:row>98</xdr:row>
      <xdr:rowOff>1066800</xdr:rowOff>
    </xdr:to>
    <xdr:pic>
      <xdr:nvPicPr>
        <xdr:cNvPr id="68577" name="Picture 3634" descr="DS208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76200" y="63703200"/>
          <a:ext cx="14954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92</xdr:row>
      <xdr:rowOff>581025</xdr:rowOff>
    </xdr:from>
    <xdr:to>
      <xdr:col>4</xdr:col>
      <xdr:colOff>962025</xdr:colOff>
      <xdr:row>92</xdr:row>
      <xdr:rowOff>923925</xdr:rowOff>
    </xdr:to>
    <xdr:pic>
      <xdr:nvPicPr>
        <xdr:cNvPr id="68578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5726430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93</xdr:row>
      <xdr:rowOff>590550</xdr:rowOff>
    </xdr:from>
    <xdr:to>
      <xdr:col>4</xdr:col>
      <xdr:colOff>962025</xdr:colOff>
      <xdr:row>93</xdr:row>
      <xdr:rowOff>933450</xdr:rowOff>
    </xdr:to>
    <xdr:pic>
      <xdr:nvPicPr>
        <xdr:cNvPr id="68579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5826442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94</xdr:row>
      <xdr:rowOff>619125</xdr:rowOff>
    </xdr:from>
    <xdr:to>
      <xdr:col>4</xdr:col>
      <xdr:colOff>962025</xdr:colOff>
      <xdr:row>94</xdr:row>
      <xdr:rowOff>962025</xdr:rowOff>
    </xdr:to>
    <xdr:pic>
      <xdr:nvPicPr>
        <xdr:cNvPr id="68580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5943600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95</xdr:row>
      <xdr:rowOff>609600</xdr:rowOff>
    </xdr:from>
    <xdr:to>
      <xdr:col>4</xdr:col>
      <xdr:colOff>962025</xdr:colOff>
      <xdr:row>95</xdr:row>
      <xdr:rowOff>952500</xdr:rowOff>
    </xdr:to>
    <xdr:pic>
      <xdr:nvPicPr>
        <xdr:cNvPr id="68581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6056947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98</xdr:row>
      <xdr:rowOff>600075</xdr:rowOff>
    </xdr:from>
    <xdr:to>
      <xdr:col>4</xdr:col>
      <xdr:colOff>962025</xdr:colOff>
      <xdr:row>98</xdr:row>
      <xdr:rowOff>942975</xdr:rowOff>
    </xdr:to>
    <xdr:pic>
      <xdr:nvPicPr>
        <xdr:cNvPr id="68582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636841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99</xdr:row>
      <xdr:rowOff>838200</xdr:rowOff>
    </xdr:from>
    <xdr:to>
      <xdr:col>4</xdr:col>
      <xdr:colOff>962025</xdr:colOff>
      <xdr:row>99</xdr:row>
      <xdr:rowOff>1181100</xdr:rowOff>
    </xdr:to>
    <xdr:pic>
      <xdr:nvPicPr>
        <xdr:cNvPr id="68583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6506527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102</xdr:row>
      <xdr:rowOff>838200</xdr:rowOff>
    </xdr:from>
    <xdr:to>
      <xdr:col>4</xdr:col>
      <xdr:colOff>962025</xdr:colOff>
      <xdr:row>102</xdr:row>
      <xdr:rowOff>1181100</xdr:rowOff>
    </xdr:to>
    <xdr:pic>
      <xdr:nvPicPr>
        <xdr:cNvPr id="68584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6834187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103</xdr:row>
      <xdr:rowOff>857250</xdr:rowOff>
    </xdr:from>
    <xdr:to>
      <xdr:col>4</xdr:col>
      <xdr:colOff>962025</xdr:colOff>
      <xdr:row>103</xdr:row>
      <xdr:rowOff>1200150</xdr:rowOff>
    </xdr:to>
    <xdr:pic>
      <xdr:nvPicPr>
        <xdr:cNvPr id="68585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6965632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104</xdr:row>
      <xdr:rowOff>676275</xdr:rowOff>
    </xdr:from>
    <xdr:to>
      <xdr:col>4</xdr:col>
      <xdr:colOff>962025</xdr:colOff>
      <xdr:row>104</xdr:row>
      <xdr:rowOff>1019175</xdr:rowOff>
    </xdr:to>
    <xdr:pic>
      <xdr:nvPicPr>
        <xdr:cNvPr id="68586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707707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105</xdr:row>
      <xdr:rowOff>847725</xdr:rowOff>
    </xdr:from>
    <xdr:to>
      <xdr:col>4</xdr:col>
      <xdr:colOff>962025</xdr:colOff>
      <xdr:row>105</xdr:row>
      <xdr:rowOff>1190625</xdr:rowOff>
    </xdr:to>
    <xdr:pic>
      <xdr:nvPicPr>
        <xdr:cNvPr id="68587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7223760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106</xdr:row>
      <xdr:rowOff>676275</xdr:rowOff>
    </xdr:from>
    <xdr:to>
      <xdr:col>4</xdr:col>
      <xdr:colOff>962025</xdr:colOff>
      <xdr:row>106</xdr:row>
      <xdr:rowOff>1019175</xdr:rowOff>
    </xdr:to>
    <xdr:pic>
      <xdr:nvPicPr>
        <xdr:cNvPr id="68588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733615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108</xdr:row>
      <xdr:rowOff>676275</xdr:rowOff>
    </xdr:from>
    <xdr:to>
      <xdr:col>4</xdr:col>
      <xdr:colOff>962025</xdr:colOff>
      <xdr:row>108</xdr:row>
      <xdr:rowOff>1019175</xdr:rowOff>
    </xdr:to>
    <xdr:pic>
      <xdr:nvPicPr>
        <xdr:cNvPr id="68589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759523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134</xdr:row>
      <xdr:rowOff>9525</xdr:rowOff>
    </xdr:from>
    <xdr:to>
      <xdr:col>1</xdr:col>
      <xdr:colOff>809625</xdr:colOff>
      <xdr:row>135</xdr:row>
      <xdr:rowOff>342900</xdr:rowOff>
    </xdr:to>
    <xdr:pic>
      <xdr:nvPicPr>
        <xdr:cNvPr id="68590" name="Picture 3400" descr="HDD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66675" y="85725000"/>
          <a:ext cx="771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127</xdr:row>
      <xdr:rowOff>133350</xdr:rowOff>
    </xdr:from>
    <xdr:to>
      <xdr:col>3</xdr:col>
      <xdr:colOff>161925</xdr:colOff>
      <xdr:row>128</xdr:row>
      <xdr:rowOff>495300</xdr:rowOff>
    </xdr:to>
    <xdr:pic>
      <xdr:nvPicPr>
        <xdr:cNvPr id="68591" name="Picture 3474" descr="ocUfC2oVm4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66675" y="83619975"/>
          <a:ext cx="1000125" cy="895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119</xdr:row>
      <xdr:rowOff>581025</xdr:rowOff>
    </xdr:from>
    <xdr:to>
      <xdr:col>1</xdr:col>
      <xdr:colOff>800100</xdr:colOff>
      <xdr:row>122</xdr:row>
      <xdr:rowOff>47625</xdr:rowOff>
    </xdr:to>
    <xdr:pic>
      <xdr:nvPicPr>
        <xdr:cNvPr id="68592" name="Picture 3540" descr="p182_q"/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76200" y="80772000"/>
          <a:ext cx="752475" cy="1352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113</xdr:row>
      <xdr:rowOff>76200</xdr:rowOff>
    </xdr:from>
    <xdr:to>
      <xdr:col>1</xdr:col>
      <xdr:colOff>809625</xdr:colOff>
      <xdr:row>113</xdr:row>
      <xdr:rowOff>561975</xdr:rowOff>
    </xdr:to>
    <xdr:pic>
      <xdr:nvPicPr>
        <xdr:cNvPr id="68593" name="Picture 3427" descr="GV-800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66675" y="78190725"/>
          <a:ext cx="77152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115</xdr:row>
      <xdr:rowOff>38100</xdr:rowOff>
    </xdr:from>
    <xdr:to>
      <xdr:col>1</xdr:col>
      <xdr:colOff>781050</xdr:colOff>
      <xdr:row>115</xdr:row>
      <xdr:rowOff>571500</xdr:rowOff>
    </xdr:to>
    <xdr:pic>
      <xdr:nvPicPr>
        <xdr:cNvPr id="68594" name="Picture 3428" descr="GV-1240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 l="1053" t="6799" r="51053" b="8800"/>
        <a:stretch>
          <a:fillRect/>
        </a:stretch>
      </xdr:blipFill>
      <xdr:spPr bwMode="auto">
        <a:xfrm>
          <a:off x="123825" y="79371825"/>
          <a:ext cx="6858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114</xdr:row>
      <xdr:rowOff>47625</xdr:rowOff>
    </xdr:from>
    <xdr:to>
      <xdr:col>1</xdr:col>
      <xdr:colOff>809625</xdr:colOff>
      <xdr:row>114</xdr:row>
      <xdr:rowOff>561975</xdr:rowOff>
    </xdr:to>
    <xdr:pic>
      <xdr:nvPicPr>
        <xdr:cNvPr id="68595" name="Picture 3445"/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76200" y="78771750"/>
          <a:ext cx="76200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113</xdr:row>
      <xdr:rowOff>285750</xdr:rowOff>
    </xdr:from>
    <xdr:to>
      <xdr:col>4</xdr:col>
      <xdr:colOff>962025</xdr:colOff>
      <xdr:row>113</xdr:row>
      <xdr:rowOff>552450</xdr:rowOff>
    </xdr:to>
    <xdr:pic>
      <xdr:nvPicPr>
        <xdr:cNvPr id="68596" name="Picture 10066" descr="GeoVision"/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rcRect/>
        <a:stretch>
          <a:fillRect/>
        </a:stretch>
      </xdr:blipFill>
      <xdr:spPr bwMode="auto">
        <a:xfrm>
          <a:off x="1943100" y="78400275"/>
          <a:ext cx="923925" cy="266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115</xdr:row>
      <xdr:rowOff>285750</xdr:rowOff>
    </xdr:from>
    <xdr:to>
      <xdr:col>4</xdr:col>
      <xdr:colOff>962025</xdr:colOff>
      <xdr:row>115</xdr:row>
      <xdr:rowOff>552450</xdr:rowOff>
    </xdr:to>
    <xdr:pic>
      <xdr:nvPicPr>
        <xdr:cNvPr id="68597" name="Picture 10067" descr="GeoVision"/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rcRect/>
        <a:stretch>
          <a:fillRect/>
        </a:stretch>
      </xdr:blipFill>
      <xdr:spPr bwMode="auto">
        <a:xfrm>
          <a:off x="1943100" y="79619475"/>
          <a:ext cx="923925" cy="266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114</xdr:row>
      <xdr:rowOff>381000</xdr:rowOff>
    </xdr:from>
    <xdr:to>
      <xdr:col>4</xdr:col>
      <xdr:colOff>914400</xdr:colOff>
      <xdr:row>114</xdr:row>
      <xdr:rowOff>552450</xdr:rowOff>
    </xdr:to>
    <xdr:pic>
      <xdr:nvPicPr>
        <xdr:cNvPr id="68598" name="Picture 10069" descr="NetVision"/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lum contrast="18000"/>
        </a:blip>
        <a:srcRect l="5811" t="14674" r="11137" b="46196"/>
        <a:stretch>
          <a:fillRect/>
        </a:stretch>
      </xdr:blipFill>
      <xdr:spPr bwMode="auto">
        <a:xfrm>
          <a:off x="1990725" y="79105125"/>
          <a:ext cx="828675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66</xdr:row>
      <xdr:rowOff>238125</xdr:rowOff>
    </xdr:from>
    <xdr:to>
      <xdr:col>4</xdr:col>
      <xdr:colOff>971550</xdr:colOff>
      <xdr:row>66</xdr:row>
      <xdr:rowOff>571500</xdr:rowOff>
    </xdr:to>
    <xdr:pic>
      <xdr:nvPicPr>
        <xdr:cNvPr id="68599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63378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67</xdr:row>
      <xdr:rowOff>238125</xdr:rowOff>
    </xdr:from>
    <xdr:to>
      <xdr:col>4</xdr:col>
      <xdr:colOff>971550</xdr:colOff>
      <xdr:row>67</xdr:row>
      <xdr:rowOff>571500</xdr:rowOff>
    </xdr:to>
    <xdr:pic>
      <xdr:nvPicPr>
        <xdr:cNvPr id="68600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70332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34</xdr:row>
      <xdr:rowOff>238125</xdr:rowOff>
    </xdr:from>
    <xdr:to>
      <xdr:col>1</xdr:col>
      <xdr:colOff>771525</xdr:colOff>
      <xdr:row>35</xdr:row>
      <xdr:rowOff>352425</xdr:rowOff>
    </xdr:to>
    <xdr:pic>
      <xdr:nvPicPr>
        <xdr:cNvPr id="68601" name="Picture 10083" descr="D105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76200" y="162496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51</xdr:row>
      <xdr:rowOff>219075</xdr:rowOff>
    </xdr:from>
    <xdr:to>
      <xdr:col>4</xdr:col>
      <xdr:colOff>971550</xdr:colOff>
      <xdr:row>51</xdr:row>
      <xdr:rowOff>552450</xdr:rowOff>
    </xdr:to>
    <xdr:pic>
      <xdr:nvPicPr>
        <xdr:cNvPr id="6860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62509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51</xdr:row>
      <xdr:rowOff>38100</xdr:rowOff>
    </xdr:from>
    <xdr:to>
      <xdr:col>1</xdr:col>
      <xdr:colOff>838200</xdr:colOff>
      <xdr:row>51</xdr:row>
      <xdr:rowOff>571500</xdr:rowOff>
    </xdr:to>
    <xdr:pic>
      <xdr:nvPicPr>
        <xdr:cNvPr id="68603" name="Picture 6784" descr="V115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lum contrast="6000"/>
        </a:blip>
        <a:srcRect l="5949" t="10323" b="967"/>
        <a:stretch>
          <a:fillRect/>
        </a:stretch>
      </xdr:blipFill>
      <xdr:spPr bwMode="auto">
        <a:xfrm>
          <a:off x="66675" y="26069925"/>
          <a:ext cx="8001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71</xdr:row>
      <xdr:rowOff>476250</xdr:rowOff>
    </xdr:from>
    <xdr:to>
      <xdr:col>4</xdr:col>
      <xdr:colOff>971550</xdr:colOff>
      <xdr:row>71</xdr:row>
      <xdr:rowOff>809625</xdr:rowOff>
    </xdr:to>
    <xdr:pic>
      <xdr:nvPicPr>
        <xdr:cNvPr id="68604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82143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71</xdr:row>
      <xdr:rowOff>152400</xdr:rowOff>
    </xdr:from>
    <xdr:to>
      <xdr:col>1</xdr:col>
      <xdr:colOff>781050</xdr:colOff>
      <xdr:row>71</xdr:row>
      <xdr:rowOff>904875</xdr:rowOff>
    </xdr:to>
    <xdr:pic>
      <xdr:nvPicPr>
        <xdr:cNvPr id="68605" name="Picture 10125" descr="S205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76200" y="37890450"/>
          <a:ext cx="7334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78</xdr:row>
      <xdr:rowOff>38100</xdr:rowOff>
    </xdr:from>
    <xdr:to>
      <xdr:col>1</xdr:col>
      <xdr:colOff>809625</xdr:colOff>
      <xdr:row>78</xdr:row>
      <xdr:rowOff>1104900</xdr:rowOff>
    </xdr:to>
    <xdr:pic>
      <xdr:nvPicPr>
        <xdr:cNvPr id="68606" name="Picture 10132" descr="UMB-S1"/>
        <xdr:cNvPicPr>
          <a:picLocks noChangeAspect="1" noChangeArrowheads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95250" y="45519975"/>
          <a:ext cx="742950" cy="1066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79</xdr:row>
      <xdr:rowOff>47625</xdr:rowOff>
    </xdr:from>
    <xdr:to>
      <xdr:col>3</xdr:col>
      <xdr:colOff>123825</xdr:colOff>
      <xdr:row>79</xdr:row>
      <xdr:rowOff>1114425</xdr:rowOff>
    </xdr:to>
    <xdr:pic>
      <xdr:nvPicPr>
        <xdr:cNvPr id="68607" name="Picture 10133" descr="BT-LR2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3008" r="8130"/>
        <a:stretch>
          <a:fillRect/>
        </a:stretch>
      </xdr:blipFill>
      <xdr:spPr bwMode="auto">
        <a:xfrm>
          <a:off x="66675" y="46672500"/>
          <a:ext cx="962025" cy="1066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42</xdr:row>
      <xdr:rowOff>371475</xdr:rowOff>
    </xdr:from>
    <xdr:to>
      <xdr:col>1</xdr:col>
      <xdr:colOff>790575</xdr:colOff>
      <xdr:row>43</xdr:row>
      <xdr:rowOff>314325</xdr:rowOff>
    </xdr:to>
    <xdr:pic>
      <xdr:nvPicPr>
        <xdr:cNvPr id="108544" name="Picture 7146" descr="F315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 l="6622" t="11258" r="9271" b="12582"/>
        <a:stretch>
          <a:fillRect/>
        </a:stretch>
      </xdr:blipFill>
      <xdr:spPr bwMode="auto">
        <a:xfrm>
          <a:off x="85725" y="21926550"/>
          <a:ext cx="7334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43</xdr:row>
      <xdr:rowOff>352425</xdr:rowOff>
    </xdr:from>
    <xdr:to>
      <xdr:col>4</xdr:col>
      <xdr:colOff>971550</xdr:colOff>
      <xdr:row>43</xdr:row>
      <xdr:rowOff>685800</xdr:rowOff>
    </xdr:to>
    <xdr:pic>
      <xdr:nvPicPr>
        <xdr:cNvPr id="108545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26314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42</xdr:row>
      <xdr:rowOff>352425</xdr:rowOff>
    </xdr:from>
    <xdr:to>
      <xdr:col>4</xdr:col>
      <xdr:colOff>971550</xdr:colOff>
      <xdr:row>42</xdr:row>
      <xdr:rowOff>685800</xdr:rowOff>
    </xdr:to>
    <xdr:pic>
      <xdr:nvPicPr>
        <xdr:cNvPr id="108546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19075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107</xdr:row>
      <xdr:rowOff>600075</xdr:rowOff>
    </xdr:from>
    <xdr:to>
      <xdr:col>3</xdr:col>
      <xdr:colOff>962025</xdr:colOff>
      <xdr:row>107</xdr:row>
      <xdr:rowOff>1057275</xdr:rowOff>
    </xdr:to>
    <xdr:pic>
      <xdr:nvPicPr>
        <xdr:cNvPr id="108547" name="Picture 3593" descr="DS424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66675" y="74580750"/>
          <a:ext cx="18002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107</xdr:row>
      <xdr:rowOff>857250</xdr:rowOff>
    </xdr:from>
    <xdr:to>
      <xdr:col>4</xdr:col>
      <xdr:colOff>962025</xdr:colOff>
      <xdr:row>107</xdr:row>
      <xdr:rowOff>1200150</xdr:rowOff>
    </xdr:to>
    <xdr:pic>
      <xdr:nvPicPr>
        <xdr:cNvPr id="108548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7483792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109</xdr:row>
      <xdr:rowOff>600075</xdr:rowOff>
    </xdr:from>
    <xdr:to>
      <xdr:col>3</xdr:col>
      <xdr:colOff>962025</xdr:colOff>
      <xdr:row>109</xdr:row>
      <xdr:rowOff>1057275</xdr:rowOff>
    </xdr:to>
    <xdr:pic>
      <xdr:nvPicPr>
        <xdr:cNvPr id="108549" name="Picture 3593" descr="DS424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66675" y="77171550"/>
          <a:ext cx="18002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109</xdr:row>
      <xdr:rowOff>828675</xdr:rowOff>
    </xdr:from>
    <xdr:to>
      <xdr:col>4</xdr:col>
      <xdr:colOff>962025</xdr:colOff>
      <xdr:row>109</xdr:row>
      <xdr:rowOff>1171575</xdr:rowOff>
    </xdr:to>
    <xdr:pic>
      <xdr:nvPicPr>
        <xdr:cNvPr id="108550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774001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52</xdr:row>
      <xdr:rowOff>209550</xdr:rowOff>
    </xdr:from>
    <xdr:to>
      <xdr:col>4</xdr:col>
      <xdr:colOff>971550</xdr:colOff>
      <xdr:row>52</xdr:row>
      <xdr:rowOff>542925</xdr:rowOff>
    </xdr:to>
    <xdr:pic>
      <xdr:nvPicPr>
        <xdr:cNvPr id="108551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68509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53</xdr:row>
      <xdr:rowOff>257175</xdr:rowOff>
    </xdr:from>
    <xdr:to>
      <xdr:col>4</xdr:col>
      <xdr:colOff>971550</xdr:colOff>
      <xdr:row>53</xdr:row>
      <xdr:rowOff>590550</xdr:rowOff>
    </xdr:to>
    <xdr:pic>
      <xdr:nvPicPr>
        <xdr:cNvPr id="10855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75082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54</xdr:row>
      <xdr:rowOff>219075</xdr:rowOff>
    </xdr:from>
    <xdr:to>
      <xdr:col>4</xdr:col>
      <xdr:colOff>971550</xdr:colOff>
      <xdr:row>54</xdr:row>
      <xdr:rowOff>552450</xdr:rowOff>
    </xdr:to>
    <xdr:pic>
      <xdr:nvPicPr>
        <xdr:cNvPr id="108553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81940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55</xdr:row>
      <xdr:rowOff>238125</xdr:rowOff>
    </xdr:from>
    <xdr:to>
      <xdr:col>4</xdr:col>
      <xdr:colOff>971550</xdr:colOff>
      <xdr:row>55</xdr:row>
      <xdr:rowOff>571500</xdr:rowOff>
    </xdr:to>
    <xdr:pic>
      <xdr:nvPicPr>
        <xdr:cNvPr id="108554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88226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54</xdr:row>
      <xdr:rowOff>285750</xdr:rowOff>
    </xdr:from>
    <xdr:to>
      <xdr:col>1</xdr:col>
      <xdr:colOff>838200</xdr:colOff>
      <xdr:row>55</xdr:row>
      <xdr:rowOff>323850</xdr:rowOff>
    </xdr:to>
    <xdr:pic>
      <xdr:nvPicPr>
        <xdr:cNvPr id="108555" name="Picture 10166" descr="V137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66675" y="28260675"/>
          <a:ext cx="8001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49</xdr:row>
      <xdr:rowOff>371475</xdr:rowOff>
    </xdr:from>
    <xdr:to>
      <xdr:col>1</xdr:col>
      <xdr:colOff>819150</xdr:colOff>
      <xdr:row>50</xdr:row>
      <xdr:rowOff>209550</xdr:rowOff>
    </xdr:to>
    <xdr:pic>
      <xdr:nvPicPr>
        <xdr:cNvPr id="108556" name="Picture 10168" descr="V107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66675" y="25184100"/>
          <a:ext cx="781050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63</xdr:row>
      <xdr:rowOff>238125</xdr:rowOff>
    </xdr:from>
    <xdr:to>
      <xdr:col>4</xdr:col>
      <xdr:colOff>971550</xdr:colOff>
      <xdr:row>63</xdr:row>
      <xdr:rowOff>571500</xdr:rowOff>
    </xdr:to>
    <xdr:pic>
      <xdr:nvPicPr>
        <xdr:cNvPr id="108557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43376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64</xdr:row>
      <xdr:rowOff>238125</xdr:rowOff>
    </xdr:from>
    <xdr:to>
      <xdr:col>4</xdr:col>
      <xdr:colOff>971550</xdr:colOff>
      <xdr:row>64</xdr:row>
      <xdr:rowOff>571500</xdr:rowOff>
    </xdr:to>
    <xdr:pic>
      <xdr:nvPicPr>
        <xdr:cNvPr id="108558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50329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56</xdr:row>
      <xdr:rowOff>200025</xdr:rowOff>
    </xdr:from>
    <xdr:to>
      <xdr:col>4</xdr:col>
      <xdr:colOff>971550</xdr:colOff>
      <xdr:row>56</xdr:row>
      <xdr:rowOff>533400</xdr:rowOff>
    </xdr:to>
    <xdr:pic>
      <xdr:nvPicPr>
        <xdr:cNvPr id="108559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95084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57</xdr:row>
      <xdr:rowOff>304800</xdr:rowOff>
    </xdr:from>
    <xdr:to>
      <xdr:col>4</xdr:col>
      <xdr:colOff>971550</xdr:colOff>
      <xdr:row>57</xdr:row>
      <xdr:rowOff>638175</xdr:rowOff>
    </xdr:to>
    <xdr:pic>
      <xdr:nvPicPr>
        <xdr:cNvPr id="108560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02228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50</xdr:row>
      <xdr:rowOff>219075</xdr:rowOff>
    </xdr:from>
    <xdr:to>
      <xdr:col>4</xdr:col>
      <xdr:colOff>971550</xdr:colOff>
      <xdr:row>50</xdr:row>
      <xdr:rowOff>552450</xdr:rowOff>
    </xdr:to>
    <xdr:pic>
      <xdr:nvPicPr>
        <xdr:cNvPr id="108561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256413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37</xdr:row>
      <xdr:rowOff>238125</xdr:rowOff>
    </xdr:from>
    <xdr:to>
      <xdr:col>4</xdr:col>
      <xdr:colOff>971550</xdr:colOff>
      <xdr:row>37</xdr:row>
      <xdr:rowOff>571500</xdr:rowOff>
    </xdr:to>
    <xdr:pic>
      <xdr:nvPicPr>
        <xdr:cNvPr id="10856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807845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91</xdr:row>
      <xdr:rowOff>66675</xdr:rowOff>
    </xdr:from>
    <xdr:to>
      <xdr:col>1</xdr:col>
      <xdr:colOff>742950</xdr:colOff>
      <xdr:row>91</xdr:row>
      <xdr:rowOff>533400</xdr:rowOff>
    </xdr:to>
    <xdr:pic>
      <xdr:nvPicPr>
        <xdr:cNvPr id="108563" name="Picture 10228" descr="HASP_HL_Pro_dongle"/>
        <xdr:cNvPicPr>
          <a:picLocks noChangeAspect="1" noChangeArrowheads="1"/>
        </xdr:cNvPicPr>
      </xdr:nvPicPr>
      <xdr:blipFill>
        <a:blip xmlns:r="http://schemas.openxmlformats.org/officeDocument/2006/relationships" r:embed="rId43"/>
        <a:srcRect/>
        <a:stretch>
          <a:fillRect/>
        </a:stretch>
      </xdr:blipFill>
      <xdr:spPr bwMode="auto">
        <a:xfrm>
          <a:off x="142875" y="56140350"/>
          <a:ext cx="6286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87</xdr:row>
      <xdr:rowOff>304800</xdr:rowOff>
    </xdr:from>
    <xdr:to>
      <xdr:col>3</xdr:col>
      <xdr:colOff>447675</xdr:colOff>
      <xdr:row>87</xdr:row>
      <xdr:rowOff>990600</xdr:rowOff>
    </xdr:to>
    <xdr:pic>
      <xdr:nvPicPr>
        <xdr:cNvPr id="108565" name="Picture 10246" descr="RC300">
          <a:hlinkClick xmlns:r="http://schemas.openxmlformats.org/officeDocument/2006/relationships" r:id="rId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lum contrast="6000"/>
        </a:blip>
        <a:srcRect t="18750" b="27750"/>
        <a:stretch>
          <a:fillRect/>
        </a:stretch>
      </xdr:blipFill>
      <xdr:spPr bwMode="auto">
        <a:xfrm>
          <a:off x="76200" y="53092350"/>
          <a:ext cx="127635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24</xdr:row>
      <xdr:rowOff>285750</xdr:rowOff>
    </xdr:from>
    <xdr:to>
      <xdr:col>7</xdr:col>
      <xdr:colOff>609600</xdr:colOff>
      <xdr:row>24</xdr:row>
      <xdr:rowOff>533400</xdr:rowOff>
    </xdr:to>
    <xdr:pic>
      <xdr:nvPicPr>
        <xdr:cNvPr id="108566" name="Picture 10247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133635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42</xdr:row>
      <xdr:rowOff>438150</xdr:rowOff>
    </xdr:from>
    <xdr:to>
      <xdr:col>7</xdr:col>
      <xdr:colOff>609600</xdr:colOff>
      <xdr:row>42</xdr:row>
      <xdr:rowOff>685800</xdr:rowOff>
    </xdr:to>
    <xdr:pic>
      <xdr:nvPicPr>
        <xdr:cNvPr id="108567" name="Picture 10255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219932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58</xdr:row>
      <xdr:rowOff>285750</xdr:rowOff>
    </xdr:from>
    <xdr:to>
      <xdr:col>4</xdr:col>
      <xdr:colOff>971550</xdr:colOff>
      <xdr:row>58</xdr:row>
      <xdr:rowOff>619125</xdr:rowOff>
    </xdr:to>
    <xdr:pic>
      <xdr:nvPicPr>
        <xdr:cNvPr id="108568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09276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60</xdr:row>
      <xdr:rowOff>495300</xdr:rowOff>
    </xdr:from>
    <xdr:to>
      <xdr:col>7</xdr:col>
      <xdr:colOff>609600</xdr:colOff>
      <xdr:row>60</xdr:row>
      <xdr:rowOff>742950</xdr:rowOff>
    </xdr:to>
    <xdr:pic>
      <xdr:nvPicPr>
        <xdr:cNvPr id="108569" name="Picture 10259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325945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65</xdr:row>
      <xdr:rowOff>323850</xdr:rowOff>
    </xdr:from>
    <xdr:to>
      <xdr:col>7</xdr:col>
      <xdr:colOff>609600</xdr:colOff>
      <xdr:row>65</xdr:row>
      <xdr:rowOff>571500</xdr:rowOff>
    </xdr:to>
    <xdr:pic>
      <xdr:nvPicPr>
        <xdr:cNvPr id="108570" name="Picture 10261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358140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71</xdr:row>
      <xdr:rowOff>704850</xdr:rowOff>
    </xdr:from>
    <xdr:to>
      <xdr:col>7</xdr:col>
      <xdr:colOff>609600</xdr:colOff>
      <xdr:row>71</xdr:row>
      <xdr:rowOff>952500</xdr:rowOff>
    </xdr:to>
    <xdr:pic>
      <xdr:nvPicPr>
        <xdr:cNvPr id="108571" name="Picture 10262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384429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75</xdr:row>
      <xdr:rowOff>714375</xdr:rowOff>
    </xdr:from>
    <xdr:to>
      <xdr:col>7</xdr:col>
      <xdr:colOff>609600</xdr:colOff>
      <xdr:row>75</xdr:row>
      <xdr:rowOff>962025</xdr:rowOff>
    </xdr:to>
    <xdr:pic>
      <xdr:nvPicPr>
        <xdr:cNvPr id="108572" name="Picture 10265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427672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81</xdr:row>
      <xdr:rowOff>800100</xdr:rowOff>
    </xdr:from>
    <xdr:to>
      <xdr:col>7</xdr:col>
      <xdr:colOff>609600</xdr:colOff>
      <xdr:row>81</xdr:row>
      <xdr:rowOff>1047750</xdr:rowOff>
    </xdr:to>
    <xdr:pic>
      <xdr:nvPicPr>
        <xdr:cNvPr id="108573" name="Picture 10266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497586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82</xdr:row>
      <xdr:rowOff>790575</xdr:rowOff>
    </xdr:from>
    <xdr:to>
      <xdr:col>7</xdr:col>
      <xdr:colOff>609600</xdr:colOff>
      <xdr:row>82</xdr:row>
      <xdr:rowOff>1038225</xdr:rowOff>
    </xdr:to>
    <xdr:pic>
      <xdr:nvPicPr>
        <xdr:cNvPr id="108574" name="Picture 10267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510254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80</xdr:row>
      <xdr:rowOff>742950</xdr:rowOff>
    </xdr:from>
    <xdr:to>
      <xdr:col>7</xdr:col>
      <xdr:colOff>609600</xdr:colOff>
      <xdr:row>80</xdr:row>
      <xdr:rowOff>990600</xdr:rowOff>
    </xdr:to>
    <xdr:pic>
      <xdr:nvPicPr>
        <xdr:cNvPr id="108575" name="Picture 10268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485298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76</xdr:row>
      <xdr:rowOff>733425</xdr:rowOff>
    </xdr:from>
    <xdr:to>
      <xdr:col>7</xdr:col>
      <xdr:colOff>609600</xdr:colOff>
      <xdr:row>76</xdr:row>
      <xdr:rowOff>981075</xdr:rowOff>
    </xdr:to>
    <xdr:pic>
      <xdr:nvPicPr>
        <xdr:cNvPr id="108576" name="Picture 10269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439293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77</xdr:row>
      <xdr:rowOff>723900</xdr:rowOff>
    </xdr:from>
    <xdr:to>
      <xdr:col>7</xdr:col>
      <xdr:colOff>609600</xdr:colOff>
      <xdr:row>77</xdr:row>
      <xdr:rowOff>971550</xdr:rowOff>
    </xdr:to>
    <xdr:pic>
      <xdr:nvPicPr>
        <xdr:cNvPr id="108577" name="Picture 10272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450627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43</xdr:row>
      <xdr:rowOff>438150</xdr:rowOff>
    </xdr:from>
    <xdr:to>
      <xdr:col>7</xdr:col>
      <xdr:colOff>609600</xdr:colOff>
      <xdr:row>43</xdr:row>
      <xdr:rowOff>685800</xdr:rowOff>
    </xdr:to>
    <xdr:pic>
      <xdr:nvPicPr>
        <xdr:cNvPr id="108578" name="Picture 10274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227171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99</xdr:row>
      <xdr:rowOff>800100</xdr:rowOff>
    </xdr:from>
    <xdr:to>
      <xdr:col>7</xdr:col>
      <xdr:colOff>609600</xdr:colOff>
      <xdr:row>99</xdr:row>
      <xdr:rowOff>1047750</xdr:rowOff>
    </xdr:to>
    <xdr:pic>
      <xdr:nvPicPr>
        <xdr:cNvPr id="108579" name="Picture 10275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650271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103</xdr:row>
      <xdr:rowOff>800100</xdr:rowOff>
    </xdr:from>
    <xdr:to>
      <xdr:col>7</xdr:col>
      <xdr:colOff>609600</xdr:colOff>
      <xdr:row>103</xdr:row>
      <xdr:rowOff>1047750</xdr:rowOff>
    </xdr:to>
    <xdr:pic>
      <xdr:nvPicPr>
        <xdr:cNvPr id="108580" name="Picture 10277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695991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104</xdr:row>
      <xdr:rowOff>819150</xdr:rowOff>
    </xdr:from>
    <xdr:to>
      <xdr:col>7</xdr:col>
      <xdr:colOff>609600</xdr:colOff>
      <xdr:row>104</xdr:row>
      <xdr:rowOff>1066800</xdr:rowOff>
    </xdr:to>
    <xdr:pic>
      <xdr:nvPicPr>
        <xdr:cNvPr id="108581" name="Picture 10278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709136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106</xdr:row>
      <xdr:rowOff>828675</xdr:rowOff>
    </xdr:from>
    <xdr:to>
      <xdr:col>7</xdr:col>
      <xdr:colOff>609600</xdr:colOff>
      <xdr:row>106</xdr:row>
      <xdr:rowOff>1076325</xdr:rowOff>
    </xdr:to>
    <xdr:pic>
      <xdr:nvPicPr>
        <xdr:cNvPr id="108582" name="Picture 10279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735139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108</xdr:row>
      <xdr:rowOff>838200</xdr:rowOff>
    </xdr:from>
    <xdr:to>
      <xdr:col>7</xdr:col>
      <xdr:colOff>609600</xdr:colOff>
      <xdr:row>108</xdr:row>
      <xdr:rowOff>1085850</xdr:rowOff>
    </xdr:to>
    <xdr:pic>
      <xdr:nvPicPr>
        <xdr:cNvPr id="108583" name="Picture 10280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761142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109</xdr:row>
      <xdr:rowOff>819150</xdr:rowOff>
    </xdr:from>
    <xdr:to>
      <xdr:col>7</xdr:col>
      <xdr:colOff>609600</xdr:colOff>
      <xdr:row>109</xdr:row>
      <xdr:rowOff>1066800</xdr:rowOff>
    </xdr:to>
    <xdr:pic>
      <xdr:nvPicPr>
        <xdr:cNvPr id="108584" name="Picture 10281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773906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107</xdr:row>
      <xdr:rowOff>828675</xdr:rowOff>
    </xdr:from>
    <xdr:to>
      <xdr:col>7</xdr:col>
      <xdr:colOff>609600</xdr:colOff>
      <xdr:row>107</xdr:row>
      <xdr:rowOff>1076325</xdr:rowOff>
    </xdr:to>
    <xdr:pic>
      <xdr:nvPicPr>
        <xdr:cNvPr id="108585" name="Picture 10282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748093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52</xdr:row>
      <xdr:rowOff>390525</xdr:rowOff>
    </xdr:from>
    <xdr:to>
      <xdr:col>1</xdr:col>
      <xdr:colOff>771525</xdr:colOff>
      <xdr:row>53</xdr:row>
      <xdr:rowOff>257175</xdr:rowOff>
    </xdr:to>
    <xdr:pic>
      <xdr:nvPicPr>
        <xdr:cNvPr id="108586" name="Picture 10284" descr="V127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lum contrast="24000"/>
        </a:blip>
        <a:srcRect/>
        <a:stretch>
          <a:fillRect/>
        </a:stretch>
      </xdr:blipFill>
      <xdr:spPr bwMode="auto">
        <a:xfrm>
          <a:off x="114300" y="27031950"/>
          <a:ext cx="685800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98</xdr:row>
      <xdr:rowOff>47625</xdr:rowOff>
    </xdr:from>
    <xdr:to>
      <xdr:col>4</xdr:col>
      <xdr:colOff>962025</xdr:colOff>
      <xdr:row>98</xdr:row>
      <xdr:rowOff>371475</xdr:rowOff>
    </xdr:to>
    <xdr:pic>
      <xdr:nvPicPr>
        <xdr:cNvPr id="108587" name="Picture 10285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63131700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92</xdr:row>
      <xdr:rowOff>38100</xdr:rowOff>
    </xdr:from>
    <xdr:to>
      <xdr:col>4</xdr:col>
      <xdr:colOff>962025</xdr:colOff>
      <xdr:row>92</xdr:row>
      <xdr:rowOff>361950</xdr:rowOff>
    </xdr:to>
    <xdr:pic>
      <xdr:nvPicPr>
        <xdr:cNvPr id="108588" name="Picture 10287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56721375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99</xdr:row>
      <xdr:rowOff>123825</xdr:rowOff>
    </xdr:from>
    <xdr:to>
      <xdr:col>4</xdr:col>
      <xdr:colOff>962025</xdr:colOff>
      <xdr:row>99</xdr:row>
      <xdr:rowOff>447675</xdr:rowOff>
    </xdr:to>
    <xdr:pic>
      <xdr:nvPicPr>
        <xdr:cNvPr id="108589" name="Picture 10288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64350900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102</xdr:row>
      <xdr:rowOff>133350</xdr:rowOff>
    </xdr:from>
    <xdr:to>
      <xdr:col>4</xdr:col>
      <xdr:colOff>962025</xdr:colOff>
      <xdr:row>102</xdr:row>
      <xdr:rowOff>457200</xdr:rowOff>
    </xdr:to>
    <xdr:pic>
      <xdr:nvPicPr>
        <xdr:cNvPr id="108590" name="Picture 10289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67637025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103</xdr:row>
      <xdr:rowOff>123825</xdr:rowOff>
    </xdr:from>
    <xdr:to>
      <xdr:col>4</xdr:col>
      <xdr:colOff>962025</xdr:colOff>
      <xdr:row>103</xdr:row>
      <xdr:rowOff>447675</xdr:rowOff>
    </xdr:to>
    <xdr:pic>
      <xdr:nvPicPr>
        <xdr:cNvPr id="108591" name="Picture 10290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68922900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105</xdr:row>
      <xdr:rowOff>114300</xdr:rowOff>
    </xdr:from>
    <xdr:to>
      <xdr:col>4</xdr:col>
      <xdr:colOff>962025</xdr:colOff>
      <xdr:row>105</xdr:row>
      <xdr:rowOff>438150</xdr:rowOff>
    </xdr:to>
    <xdr:pic>
      <xdr:nvPicPr>
        <xdr:cNvPr id="108592" name="Picture 10291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71504175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107</xdr:row>
      <xdr:rowOff>123825</xdr:rowOff>
    </xdr:from>
    <xdr:to>
      <xdr:col>4</xdr:col>
      <xdr:colOff>962025</xdr:colOff>
      <xdr:row>107</xdr:row>
      <xdr:rowOff>447675</xdr:rowOff>
    </xdr:to>
    <xdr:pic>
      <xdr:nvPicPr>
        <xdr:cNvPr id="108593" name="Picture 10292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74104500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109</xdr:row>
      <xdr:rowOff>133350</xdr:rowOff>
    </xdr:from>
    <xdr:to>
      <xdr:col>4</xdr:col>
      <xdr:colOff>962025</xdr:colOff>
      <xdr:row>109</xdr:row>
      <xdr:rowOff>457200</xdr:rowOff>
    </xdr:to>
    <xdr:pic>
      <xdr:nvPicPr>
        <xdr:cNvPr id="108594" name="Picture 10293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76704825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37</xdr:row>
      <xdr:rowOff>295275</xdr:rowOff>
    </xdr:from>
    <xdr:to>
      <xdr:col>3</xdr:col>
      <xdr:colOff>752475</xdr:colOff>
      <xdr:row>37</xdr:row>
      <xdr:rowOff>571500</xdr:rowOff>
    </xdr:to>
    <xdr:pic>
      <xdr:nvPicPr>
        <xdr:cNvPr id="108595" name="Picture 10294" descr="850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52525" y="1813560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38</xdr:row>
      <xdr:rowOff>476250</xdr:rowOff>
    </xdr:from>
    <xdr:to>
      <xdr:col>3</xdr:col>
      <xdr:colOff>752475</xdr:colOff>
      <xdr:row>38</xdr:row>
      <xdr:rowOff>762000</xdr:rowOff>
    </xdr:to>
    <xdr:pic>
      <xdr:nvPicPr>
        <xdr:cNvPr id="108596" name="Picture 10295" descr="1000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1152525" y="18926175"/>
          <a:ext cx="5048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238125</xdr:colOff>
      <xdr:row>35</xdr:row>
      <xdr:rowOff>266700</xdr:rowOff>
    </xdr:from>
    <xdr:to>
      <xdr:col>3</xdr:col>
      <xdr:colOff>742950</xdr:colOff>
      <xdr:row>35</xdr:row>
      <xdr:rowOff>542925</xdr:rowOff>
    </xdr:to>
    <xdr:pic>
      <xdr:nvPicPr>
        <xdr:cNvPr id="108597" name="Picture 10296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43000" y="16887825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24</xdr:row>
      <xdr:rowOff>295275</xdr:rowOff>
    </xdr:from>
    <xdr:to>
      <xdr:col>3</xdr:col>
      <xdr:colOff>752475</xdr:colOff>
      <xdr:row>24</xdr:row>
      <xdr:rowOff>571500</xdr:rowOff>
    </xdr:to>
    <xdr:pic>
      <xdr:nvPicPr>
        <xdr:cNvPr id="108598" name="Picture 10297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52525" y="1337310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40</xdr:row>
      <xdr:rowOff>476250</xdr:rowOff>
    </xdr:from>
    <xdr:to>
      <xdr:col>3</xdr:col>
      <xdr:colOff>752475</xdr:colOff>
      <xdr:row>40</xdr:row>
      <xdr:rowOff>762000</xdr:rowOff>
    </xdr:to>
    <xdr:pic>
      <xdr:nvPicPr>
        <xdr:cNvPr id="108599" name="Picture 10298" descr="1000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1152525" y="20469225"/>
          <a:ext cx="5048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257175</xdr:colOff>
      <xdr:row>39</xdr:row>
      <xdr:rowOff>419100</xdr:rowOff>
    </xdr:from>
    <xdr:to>
      <xdr:col>3</xdr:col>
      <xdr:colOff>762000</xdr:colOff>
      <xdr:row>39</xdr:row>
      <xdr:rowOff>695325</xdr:rowOff>
    </xdr:to>
    <xdr:pic>
      <xdr:nvPicPr>
        <xdr:cNvPr id="108600" name="Picture 10299" descr="850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62050" y="19688175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41</xdr:row>
      <xdr:rowOff>361950</xdr:rowOff>
    </xdr:from>
    <xdr:to>
      <xdr:col>3</xdr:col>
      <xdr:colOff>752475</xdr:colOff>
      <xdr:row>41</xdr:row>
      <xdr:rowOff>638175</xdr:rowOff>
    </xdr:to>
    <xdr:pic>
      <xdr:nvPicPr>
        <xdr:cNvPr id="108601" name="Picture 10300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52525" y="21193125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238125</xdr:colOff>
      <xdr:row>43</xdr:row>
      <xdr:rowOff>419100</xdr:rowOff>
    </xdr:from>
    <xdr:to>
      <xdr:col>3</xdr:col>
      <xdr:colOff>742950</xdr:colOff>
      <xdr:row>43</xdr:row>
      <xdr:rowOff>695325</xdr:rowOff>
    </xdr:to>
    <xdr:pic>
      <xdr:nvPicPr>
        <xdr:cNvPr id="108602" name="Picture 10301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43000" y="22698075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45</xdr:row>
      <xdr:rowOff>485775</xdr:rowOff>
    </xdr:from>
    <xdr:to>
      <xdr:col>3</xdr:col>
      <xdr:colOff>752475</xdr:colOff>
      <xdr:row>45</xdr:row>
      <xdr:rowOff>771525</xdr:rowOff>
    </xdr:to>
    <xdr:pic>
      <xdr:nvPicPr>
        <xdr:cNvPr id="108603" name="Picture 10302" descr="1000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1152525" y="24212550"/>
          <a:ext cx="5048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44</xdr:row>
      <xdr:rowOff>428625</xdr:rowOff>
    </xdr:from>
    <xdr:to>
      <xdr:col>3</xdr:col>
      <xdr:colOff>752475</xdr:colOff>
      <xdr:row>44</xdr:row>
      <xdr:rowOff>704850</xdr:rowOff>
    </xdr:to>
    <xdr:pic>
      <xdr:nvPicPr>
        <xdr:cNvPr id="108604" name="Picture 10303" descr="850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52525" y="2343150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50</xdr:row>
      <xdr:rowOff>295275</xdr:rowOff>
    </xdr:from>
    <xdr:to>
      <xdr:col>3</xdr:col>
      <xdr:colOff>752475</xdr:colOff>
      <xdr:row>50</xdr:row>
      <xdr:rowOff>571500</xdr:rowOff>
    </xdr:to>
    <xdr:pic>
      <xdr:nvPicPr>
        <xdr:cNvPr id="108605" name="Picture 10304" descr="850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52525" y="2571750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53</xdr:row>
      <xdr:rowOff>361950</xdr:rowOff>
    </xdr:from>
    <xdr:to>
      <xdr:col>3</xdr:col>
      <xdr:colOff>752475</xdr:colOff>
      <xdr:row>53</xdr:row>
      <xdr:rowOff>647700</xdr:rowOff>
    </xdr:to>
    <xdr:pic>
      <xdr:nvPicPr>
        <xdr:cNvPr id="108606" name="Picture 10305" descr="1000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1152525" y="27612975"/>
          <a:ext cx="5048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257175</xdr:colOff>
      <xdr:row>52</xdr:row>
      <xdr:rowOff>295275</xdr:rowOff>
    </xdr:from>
    <xdr:to>
      <xdr:col>3</xdr:col>
      <xdr:colOff>762000</xdr:colOff>
      <xdr:row>52</xdr:row>
      <xdr:rowOff>571500</xdr:rowOff>
    </xdr:to>
    <xdr:pic>
      <xdr:nvPicPr>
        <xdr:cNvPr id="108607" name="Picture 10306" descr="850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62050" y="2693670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51</xdr:row>
      <xdr:rowOff>295275</xdr:rowOff>
    </xdr:from>
    <xdr:to>
      <xdr:col>3</xdr:col>
      <xdr:colOff>752475</xdr:colOff>
      <xdr:row>51</xdr:row>
      <xdr:rowOff>571500</xdr:rowOff>
    </xdr:to>
    <xdr:pic>
      <xdr:nvPicPr>
        <xdr:cNvPr id="108608" name="Picture 10307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52525" y="2632710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55</xdr:row>
      <xdr:rowOff>361950</xdr:rowOff>
    </xdr:from>
    <xdr:to>
      <xdr:col>3</xdr:col>
      <xdr:colOff>752475</xdr:colOff>
      <xdr:row>55</xdr:row>
      <xdr:rowOff>647700</xdr:rowOff>
    </xdr:to>
    <xdr:pic>
      <xdr:nvPicPr>
        <xdr:cNvPr id="108609" name="Picture 10308" descr="1000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1152525" y="28946475"/>
          <a:ext cx="5048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257175</xdr:colOff>
      <xdr:row>54</xdr:row>
      <xdr:rowOff>295275</xdr:rowOff>
    </xdr:from>
    <xdr:to>
      <xdr:col>3</xdr:col>
      <xdr:colOff>762000</xdr:colOff>
      <xdr:row>54</xdr:row>
      <xdr:rowOff>571500</xdr:rowOff>
    </xdr:to>
    <xdr:pic>
      <xdr:nvPicPr>
        <xdr:cNvPr id="108610" name="Picture 10309" descr="850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62050" y="2827020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238125</xdr:colOff>
      <xdr:row>58</xdr:row>
      <xdr:rowOff>352425</xdr:rowOff>
    </xdr:from>
    <xdr:to>
      <xdr:col>3</xdr:col>
      <xdr:colOff>742950</xdr:colOff>
      <xdr:row>58</xdr:row>
      <xdr:rowOff>638175</xdr:rowOff>
    </xdr:to>
    <xdr:pic>
      <xdr:nvPicPr>
        <xdr:cNvPr id="108611" name="Picture 10310" descr="1000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1143000" y="30994350"/>
          <a:ext cx="5048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57</xdr:row>
      <xdr:rowOff>352425</xdr:rowOff>
    </xdr:from>
    <xdr:to>
      <xdr:col>3</xdr:col>
      <xdr:colOff>752475</xdr:colOff>
      <xdr:row>57</xdr:row>
      <xdr:rowOff>628650</xdr:rowOff>
    </xdr:to>
    <xdr:pic>
      <xdr:nvPicPr>
        <xdr:cNvPr id="108612" name="Picture 10311" descr="850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52525" y="3027045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238125</xdr:colOff>
      <xdr:row>59</xdr:row>
      <xdr:rowOff>428625</xdr:rowOff>
    </xdr:from>
    <xdr:to>
      <xdr:col>3</xdr:col>
      <xdr:colOff>742950</xdr:colOff>
      <xdr:row>59</xdr:row>
      <xdr:rowOff>704850</xdr:rowOff>
    </xdr:to>
    <xdr:pic>
      <xdr:nvPicPr>
        <xdr:cNvPr id="108613" name="Picture 10312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43000" y="3179445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60</xdr:row>
      <xdr:rowOff>457200</xdr:rowOff>
    </xdr:from>
    <xdr:to>
      <xdr:col>3</xdr:col>
      <xdr:colOff>752475</xdr:colOff>
      <xdr:row>60</xdr:row>
      <xdr:rowOff>733425</xdr:rowOff>
    </xdr:to>
    <xdr:pic>
      <xdr:nvPicPr>
        <xdr:cNvPr id="108614" name="Picture 10313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52525" y="3255645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62</xdr:row>
      <xdr:rowOff>295275</xdr:rowOff>
    </xdr:from>
    <xdr:to>
      <xdr:col>3</xdr:col>
      <xdr:colOff>752475</xdr:colOff>
      <xdr:row>62</xdr:row>
      <xdr:rowOff>571500</xdr:rowOff>
    </xdr:to>
    <xdr:pic>
      <xdr:nvPicPr>
        <xdr:cNvPr id="108615" name="Picture 10314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52525" y="33785175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65</xdr:row>
      <xdr:rowOff>304800</xdr:rowOff>
    </xdr:from>
    <xdr:to>
      <xdr:col>3</xdr:col>
      <xdr:colOff>752475</xdr:colOff>
      <xdr:row>65</xdr:row>
      <xdr:rowOff>581025</xdr:rowOff>
    </xdr:to>
    <xdr:pic>
      <xdr:nvPicPr>
        <xdr:cNvPr id="108616" name="Picture 10315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52525" y="3579495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64</xdr:row>
      <xdr:rowOff>342900</xdr:rowOff>
    </xdr:from>
    <xdr:to>
      <xdr:col>3</xdr:col>
      <xdr:colOff>752475</xdr:colOff>
      <xdr:row>64</xdr:row>
      <xdr:rowOff>628650</xdr:rowOff>
    </xdr:to>
    <xdr:pic>
      <xdr:nvPicPr>
        <xdr:cNvPr id="108617" name="Picture 10316" descr="1000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1152525" y="35137725"/>
          <a:ext cx="5048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63</xdr:row>
      <xdr:rowOff>352425</xdr:rowOff>
    </xdr:from>
    <xdr:to>
      <xdr:col>3</xdr:col>
      <xdr:colOff>752475</xdr:colOff>
      <xdr:row>63</xdr:row>
      <xdr:rowOff>628650</xdr:rowOff>
    </xdr:to>
    <xdr:pic>
      <xdr:nvPicPr>
        <xdr:cNvPr id="108618" name="Picture 10317" descr="850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52525" y="34451925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247650</xdr:colOff>
      <xdr:row>66</xdr:row>
      <xdr:rowOff>342900</xdr:rowOff>
    </xdr:from>
    <xdr:to>
      <xdr:col>3</xdr:col>
      <xdr:colOff>752475</xdr:colOff>
      <xdr:row>66</xdr:row>
      <xdr:rowOff>619125</xdr:rowOff>
    </xdr:to>
    <xdr:pic>
      <xdr:nvPicPr>
        <xdr:cNvPr id="108619" name="Picture 10318" descr="850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52525" y="3644265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257175</xdr:colOff>
      <xdr:row>67</xdr:row>
      <xdr:rowOff>342900</xdr:rowOff>
    </xdr:from>
    <xdr:to>
      <xdr:col>3</xdr:col>
      <xdr:colOff>762000</xdr:colOff>
      <xdr:row>67</xdr:row>
      <xdr:rowOff>628650</xdr:rowOff>
    </xdr:to>
    <xdr:pic>
      <xdr:nvPicPr>
        <xdr:cNvPr id="108620" name="Picture 10319" descr="1000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1162050" y="37137975"/>
          <a:ext cx="5048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238125</xdr:colOff>
      <xdr:row>71</xdr:row>
      <xdr:rowOff>809625</xdr:rowOff>
    </xdr:from>
    <xdr:to>
      <xdr:col>3</xdr:col>
      <xdr:colOff>742950</xdr:colOff>
      <xdr:row>71</xdr:row>
      <xdr:rowOff>1085850</xdr:rowOff>
    </xdr:to>
    <xdr:pic>
      <xdr:nvPicPr>
        <xdr:cNvPr id="108621" name="Picture 10320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43000" y="38547675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238125</xdr:colOff>
      <xdr:row>79</xdr:row>
      <xdr:rowOff>866775</xdr:rowOff>
    </xdr:from>
    <xdr:to>
      <xdr:col>3</xdr:col>
      <xdr:colOff>742950</xdr:colOff>
      <xdr:row>79</xdr:row>
      <xdr:rowOff>1143000</xdr:rowOff>
    </xdr:to>
    <xdr:pic>
      <xdr:nvPicPr>
        <xdr:cNvPr id="108622" name="Picture 10323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43000" y="47491650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457200</xdr:colOff>
      <xdr:row>80</xdr:row>
      <xdr:rowOff>876300</xdr:rowOff>
    </xdr:from>
    <xdr:to>
      <xdr:col>3</xdr:col>
      <xdr:colOff>962025</xdr:colOff>
      <xdr:row>80</xdr:row>
      <xdr:rowOff>1152525</xdr:rowOff>
    </xdr:to>
    <xdr:pic>
      <xdr:nvPicPr>
        <xdr:cNvPr id="108623" name="Picture 10324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362075" y="48663225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90</xdr:row>
      <xdr:rowOff>38100</xdr:rowOff>
    </xdr:from>
    <xdr:to>
      <xdr:col>4</xdr:col>
      <xdr:colOff>962025</xdr:colOff>
      <xdr:row>90</xdr:row>
      <xdr:rowOff>2009775</xdr:rowOff>
    </xdr:to>
    <xdr:pic>
      <xdr:nvPicPr>
        <xdr:cNvPr id="108624" name="Picture 10325" descr="960h-vs-d1-cif"/>
        <xdr:cNvPicPr>
          <a:picLocks noChangeAspect="1" noChangeArrowheads="1"/>
        </xdr:cNvPicPr>
      </xdr:nvPicPr>
      <xdr:blipFill>
        <a:blip xmlns:r="http://schemas.openxmlformats.org/officeDocument/2006/relationships" r:embed="rId51"/>
        <a:srcRect/>
        <a:stretch>
          <a:fillRect/>
        </a:stretch>
      </xdr:blipFill>
      <xdr:spPr bwMode="auto">
        <a:xfrm>
          <a:off x="66675" y="54073425"/>
          <a:ext cx="2800350" cy="1971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38100</xdr:colOff>
      <xdr:row>90</xdr:row>
      <xdr:rowOff>38100</xdr:rowOff>
    </xdr:from>
    <xdr:to>
      <xdr:col>5</xdr:col>
      <xdr:colOff>3581400</xdr:colOff>
      <xdr:row>90</xdr:row>
      <xdr:rowOff>1352550</xdr:rowOff>
    </xdr:to>
    <xdr:pic>
      <xdr:nvPicPr>
        <xdr:cNvPr id="108625" name="Picture 10327" descr="wd1"/>
        <xdr:cNvPicPr>
          <a:picLocks noChangeAspect="1" noChangeArrowheads="1"/>
        </xdr:cNvPicPr>
      </xdr:nvPicPr>
      <xdr:blipFill>
        <a:blip xmlns:r="http://schemas.openxmlformats.org/officeDocument/2006/relationships" r:embed="rId52"/>
        <a:srcRect/>
        <a:stretch>
          <a:fillRect/>
        </a:stretch>
      </xdr:blipFill>
      <xdr:spPr bwMode="auto">
        <a:xfrm>
          <a:off x="2943225" y="54073425"/>
          <a:ext cx="3543300" cy="1314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2867025</xdr:colOff>
      <xdr:row>90</xdr:row>
      <xdr:rowOff>1476375</xdr:rowOff>
    </xdr:from>
    <xdr:to>
      <xdr:col>5</xdr:col>
      <xdr:colOff>3581400</xdr:colOff>
      <xdr:row>90</xdr:row>
      <xdr:rowOff>1924050</xdr:rowOff>
    </xdr:to>
    <xdr:pic>
      <xdr:nvPicPr>
        <xdr:cNvPr id="108626" name="Picture 10328" descr="960HD"/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5772150" y="55511700"/>
          <a:ext cx="7143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15</xdr:row>
      <xdr:rowOff>352425</xdr:rowOff>
    </xdr:from>
    <xdr:to>
      <xdr:col>3</xdr:col>
      <xdr:colOff>228600</xdr:colOff>
      <xdr:row>15</xdr:row>
      <xdr:rowOff>1133475</xdr:rowOff>
    </xdr:to>
    <xdr:pic>
      <xdr:nvPicPr>
        <xdr:cNvPr id="108627" name="Рисунок 1" descr="C408"/>
        <xdr:cNvPicPr>
          <a:picLocks noChangeAspect="1"/>
        </xdr:cNvPicPr>
      </xdr:nvPicPr>
      <xdr:blipFill>
        <a:blip xmlns:r="http://schemas.openxmlformats.org/officeDocument/2006/relationships" r:embed="rId54"/>
        <a:srcRect l="20100" t="15663" r="22099" b="19276"/>
        <a:stretch>
          <a:fillRect/>
        </a:stretch>
      </xdr:blipFill>
      <xdr:spPr bwMode="auto">
        <a:xfrm>
          <a:off x="85725" y="8124825"/>
          <a:ext cx="10477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16</xdr:row>
      <xdr:rowOff>95250</xdr:rowOff>
    </xdr:from>
    <xdr:to>
      <xdr:col>3</xdr:col>
      <xdr:colOff>85725</xdr:colOff>
      <xdr:row>16</xdr:row>
      <xdr:rowOff>1133475</xdr:rowOff>
    </xdr:to>
    <xdr:pic>
      <xdr:nvPicPr>
        <xdr:cNvPr id="108628" name="Рисунок 2" descr="C409"/>
        <xdr:cNvPicPr>
          <a:picLocks noChangeAspect="1"/>
        </xdr:cNvPicPr>
      </xdr:nvPicPr>
      <xdr:blipFill>
        <a:blip xmlns:r="http://schemas.openxmlformats.org/officeDocument/2006/relationships" r:embed="rId55"/>
        <a:srcRect l="10907" t="6740" r="12132" b="4657"/>
        <a:stretch>
          <a:fillRect/>
        </a:stretch>
      </xdr:blipFill>
      <xdr:spPr bwMode="auto">
        <a:xfrm>
          <a:off x="85725" y="9048750"/>
          <a:ext cx="904875" cy="103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73</xdr:row>
      <xdr:rowOff>619125</xdr:rowOff>
    </xdr:from>
    <xdr:to>
      <xdr:col>1</xdr:col>
      <xdr:colOff>800100</xdr:colOff>
      <xdr:row>74</xdr:row>
      <xdr:rowOff>419100</xdr:rowOff>
    </xdr:to>
    <xdr:pic>
      <xdr:nvPicPr>
        <xdr:cNvPr id="108629" name="Picture 7042" descr="S103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/>
        <a:srcRect t="1422"/>
        <a:stretch>
          <a:fillRect/>
        </a:stretch>
      </xdr:blipFill>
      <xdr:spPr bwMode="auto">
        <a:xfrm>
          <a:off x="85725" y="40614600"/>
          <a:ext cx="742950" cy="828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63</xdr:row>
      <xdr:rowOff>314325</xdr:rowOff>
    </xdr:from>
    <xdr:to>
      <xdr:col>3</xdr:col>
      <xdr:colOff>219075</xdr:colOff>
      <xdr:row>64</xdr:row>
      <xdr:rowOff>333375</xdr:rowOff>
    </xdr:to>
    <xdr:pic>
      <xdr:nvPicPr>
        <xdr:cNvPr id="108630" name="Рисунок 1" descr="V538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85725" y="34413825"/>
          <a:ext cx="10382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37</xdr:row>
      <xdr:rowOff>57150</xdr:rowOff>
    </xdr:from>
    <xdr:to>
      <xdr:col>1</xdr:col>
      <xdr:colOff>742950</xdr:colOff>
      <xdr:row>38</xdr:row>
      <xdr:rowOff>104775</xdr:rowOff>
    </xdr:to>
    <xdr:pic>
      <xdr:nvPicPr>
        <xdr:cNvPr id="108631" name="Рисунок 2" descr="F228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133350" y="17897475"/>
          <a:ext cx="63817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28575</xdr:colOff>
      <xdr:row>73</xdr:row>
      <xdr:rowOff>628650</xdr:rowOff>
    </xdr:from>
    <xdr:to>
      <xdr:col>4</xdr:col>
      <xdr:colOff>962025</xdr:colOff>
      <xdr:row>73</xdr:row>
      <xdr:rowOff>962025</xdr:rowOff>
    </xdr:to>
    <xdr:pic>
      <xdr:nvPicPr>
        <xdr:cNvPr id="10863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33575" y="406241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74</xdr:row>
      <xdr:rowOff>628650</xdr:rowOff>
    </xdr:from>
    <xdr:to>
      <xdr:col>4</xdr:col>
      <xdr:colOff>971550</xdr:colOff>
      <xdr:row>74</xdr:row>
      <xdr:rowOff>962025</xdr:rowOff>
    </xdr:to>
    <xdr:pic>
      <xdr:nvPicPr>
        <xdr:cNvPr id="108633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4165282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39</xdr:row>
      <xdr:rowOff>371475</xdr:rowOff>
    </xdr:from>
    <xdr:to>
      <xdr:col>1</xdr:col>
      <xdr:colOff>790575</xdr:colOff>
      <xdr:row>40</xdr:row>
      <xdr:rowOff>352425</xdr:rowOff>
    </xdr:to>
    <xdr:pic>
      <xdr:nvPicPr>
        <xdr:cNvPr id="108634" name="Рисунок 3" descr="F528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59"/>
        <a:srcRect/>
        <a:stretch>
          <a:fillRect/>
        </a:stretch>
      </xdr:blipFill>
      <xdr:spPr bwMode="auto">
        <a:xfrm>
          <a:off x="95250" y="19640550"/>
          <a:ext cx="72390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44</xdr:row>
      <xdr:rowOff>438150</xdr:rowOff>
    </xdr:from>
    <xdr:to>
      <xdr:col>7</xdr:col>
      <xdr:colOff>609600</xdr:colOff>
      <xdr:row>44</xdr:row>
      <xdr:rowOff>685800</xdr:rowOff>
    </xdr:to>
    <xdr:pic>
      <xdr:nvPicPr>
        <xdr:cNvPr id="108635" name="Picture 10274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234410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45</xdr:row>
      <xdr:rowOff>542925</xdr:rowOff>
    </xdr:from>
    <xdr:to>
      <xdr:col>7</xdr:col>
      <xdr:colOff>609600</xdr:colOff>
      <xdr:row>45</xdr:row>
      <xdr:rowOff>790575</xdr:rowOff>
    </xdr:to>
    <xdr:pic>
      <xdr:nvPicPr>
        <xdr:cNvPr id="108636" name="Picture 10274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242697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72</xdr:row>
      <xdr:rowOff>476250</xdr:rowOff>
    </xdr:from>
    <xdr:to>
      <xdr:col>4</xdr:col>
      <xdr:colOff>971550</xdr:colOff>
      <xdr:row>72</xdr:row>
      <xdr:rowOff>809625</xdr:rowOff>
    </xdr:to>
    <xdr:pic>
      <xdr:nvPicPr>
        <xdr:cNvPr id="108637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39347775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72</xdr:row>
      <xdr:rowOff>47625</xdr:rowOff>
    </xdr:from>
    <xdr:to>
      <xdr:col>3</xdr:col>
      <xdr:colOff>104775</xdr:colOff>
      <xdr:row>72</xdr:row>
      <xdr:rowOff>990600</xdr:rowOff>
    </xdr:to>
    <xdr:pic>
      <xdr:nvPicPr>
        <xdr:cNvPr id="108638" name="Picture 9707" descr="S405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95250" y="38919150"/>
          <a:ext cx="914400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72</xdr:row>
      <xdr:rowOff>695325</xdr:rowOff>
    </xdr:from>
    <xdr:to>
      <xdr:col>7</xdr:col>
      <xdr:colOff>609600</xdr:colOff>
      <xdr:row>72</xdr:row>
      <xdr:rowOff>942975</xdr:rowOff>
    </xdr:to>
    <xdr:pic>
      <xdr:nvPicPr>
        <xdr:cNvPr id="108639" name="Picture 10264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395668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257175</xdr:colOff>
      <xdr:row>72</xdr:row>
      <xdr:rowOff>800100</xdr:rowOff>
    </xdr:from>
    <xdr:to>
      <xdr:col>3</xdr:col>
      <xdr:colOff>762000</xdr:colOff>
      <xdr:row>72</xdr:row>
      <xdr:rowOff>1076325</xdr:rowOff>
    </xdr:to>
    <xdr:pic>
      <xdr:nvPicPr>
        <xdr:cNvPr id="108640" name="Picture 10322" descr="700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162050" y="39671625"/>
          <a:ext cx="5048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102</xdr:row>
      <xdr:rowOff>676275</xdr:rowOff>
    </xdr:from>
    <xdr:to>
      <xdr:col>3</xdr:col>
      <xdr:colOff>666750</xdr:colOff>
      <xdr:row>102</xdr:row>
      <xdr:rowOff>1123950</xdr:rowOff>
    </xdr:to>
    <xdr:pic>
      <xdr:nvPicPr>
        <xdr:cNvPr id="108641" name="Picture 3634" descr="DS216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76200" y="68179950"/>
          <a:ext cx="14954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105</xdr:row>
      <xdr:rowOff>809625</xdr:rowOff>
    </xdr:from>
    <xdr:to>
      <xdr:col>7</xdr:col>
      <xdr:colOff>609600</xdr:colOff>
      <xdr:row>105</xdr:row>
      <xdr:rowOff>1057275</xdr:rowOff>
    </xdr:to>
    <xdr:pic>
      <xdr:nvPicPr>
        <xdr:cNvPr id="108642" name="Picture 10278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721995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86</xdr:row>
      <xdr:rowOff>638175</xdr:rowOff>
    </xdr:from>
    <xdr:to>
      <xdr:col>4</xdr:col>
      <xdr:colOff>942975</xdr:colOff>
      <xdr:row>86</xdr:row>
      <xdr:rowOff>962025</xdr:rowOff>
    </xdr:to>
    <xdr:pic>
      <xdr:nvPicPr>
        <xdr:cNvPr id="108643" name="Рисунок 226"/>
        <xdr:cNvPicPr>
          <a:picLocks noChangeAspect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1943100" y="523970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86</xdr:row>
      <xdr:rowOff>200025</xdr:rowOff>
    </xdr:from>
    <xdr:to>
      <xdr:col>3</xdr:col>
      <xdr:colOff>180975</xdr:colOff>
      <xdr:row>86</xdr:row>
      <xdr:rowOff>914400</xdr:rowOff>
    </xdr:to>
    <xdr:pic>
      <xdr:nvPicPr>
        <xdr:cNvPr id="108644" name="Рисунок 5" descr="RC200">
          <a:hlinkClick xmlns:r="http://schemas.openxmlformats.org/officeDocument/2006/relationships" r:id="rId2"/>
        </xdr:cNvPr>
        <xdr:cNvPicPr>
          <a:picLocks noChangeAspect="1"/>
        </xdr:cNvPicPr>
      </xdr:nvPicPr>
      <xdr:blipFill>
        <a:blip xmlns:r="http://schemas.openxmlformats.org/officeDocument/2006/relationships" r:embed="rId62"/>
        <a:srcRect l="6641" r="961" b="7259"/>
        <a:stretch>
          <a:fillRect/>
        </a:stretch>
      </xdr:blipFill>
      <xdr:spPr bwMode="auto">
        <a:xfrm>
          <a:off x="85725" y="51958875"/>
          <a:ext cx="10001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57</xdr:row>
      <xdr:rowOff>9525</xdr:rowOff>
    </xdr:from>
    <xdr:to>
      <xdr:col>3</xdr:col>
      <xdr:colOff>85725</xdr:colOff>
      <xdr:row>57</xdr:row>
      <xdr:rowOff>704850</xdr:rowOff>
    </xdr:to>
    <xdr:pic>
      <xdr:nvPicPr>
        <xdr:cNvPr id="108645" name="Рисунок 1" descr="V204">
          <a:hlinkClick xmlns:r="http://schemas.openxmlformats.org/officeDocument/2006/relationships" r:id="rId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/>
        <a:srcRect l="8824" t="18137" r="5556" b="15523"/>
        <a:stretch>
          <a:fillRect/>
        </a:stretch>
      </xdr:blipFill>
      <xdr:spPr bwMode="auto">
        <a:xfrm>
          <a:off x="76200" y="29927550"/>
          <a:ext cx="91440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97</xdr:row>
      <xdr:rowOff>323850</xdr:rowOff>
    </xdr:from>
    <xdr:to>
      <xdr:col>3</xdr:col>
      <xdr:colOff>180975</xdr:colOff>
      <xdr:row>97</xdr:row>
      <xdr:rowOff>933450</xdr:rowOff>
    </xdr:to>
    <xdr:pic>
      <xdr:nvPicPr>
        <xdr:cNvPr id="108646" name="Рисунок 219" descr="DS108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64"/>
        <a:srcRect l="5540" t="2599" r="2042" b="3912"/>
        <a:stretch>
          <a:fillRect/>
        </a:stretch>
      </xdr:blipFill>
      <xdr:spPr bwMode="auto">
        <a:xfrm>
          <a:off x="85725" y="62417325"/>
          <a:ext cx="10001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97</xdr:row>
      <xdr:rowOff>600075</xdr:rowOff>
    </xdr:from>
    <xdr:to>
      <xdr:col>4</xdr:col>
      <xdr:colOff>962025</xdr:colOff>
      <xdr:row>97</xdr:row>
      <xdr:rowOff>942975</xdr:rowOff>
    </xdr:to>
    <xdr:pic>
      <xdr:nvPicPr>
        <xdr:cNvPr id="108647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626935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97</xdr:row>
      <xdr:rowOff>47625</xdr:rowOff>
    </xdr:from>
    <xdr:to>
      <xdr:col>4</xdr:col>
      <xdr:colOff>962025</xdr:colOff>
      <xdr:row>97</xdr:row>
      <xdr:rowOff>371475</xdr:rowOff>
    </xdr:to>
    <xdr:pic>
      <xdr:nvPicPr>
        <xdr:cNvPr id="108648" name="Picture 10285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62141100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96</xdr:row>
      <xdr:rowOff>600075</xdr:rowOff>
    </xdr:from>
    <xdr:to>
      <xdr:col>4</xdr:col>
      <xdr:colOff>962025</xdr:colOff>
      <xdr:row>96</xdr:row>
      <xdr:rowOff>942975</xdr:rowOff>
    </xdr:to>
    <xdr:pic>
      <xdr:nvPicPr>
        <xdr:cNvPr id="108649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617029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96</xdr:row>
      <xdr:rowOff>333375</xdr:rowOff>
    </xdr:from>
    <xdr:to>
      <xdr:col>3</xdr:col>
      <xdr:colOff>171450</xdr:colOff>
      <xdr:row>96</xdr:row>
      <xdr:rowOff>942975</xdr:rowOff>
    </xdr:to>
    <xdr:pic>
      <xdr:nvPicPr>
        <xdr:cNvPr id="108650" name="Рисунок 226" descr="DS108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65"/>
        <a:srcRect l="5540" t="2599" r="2042" b="3912"/>
        <a:stretch>
          <a:fillRect/>
        </a:stretch>
      </xdr:blipFill>
      <xdr:spPr bwMode="auto">
        <a:xfrm>
          <a:off x="76200" y="61436250"/>
          <a:ext cx="10001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101</xdr:row>
      <xdr:rowOff>323850</xdr:rowOff>
    </xdr:from>
    <xdr:to>
      <xdr:col>3</xdr:col>
      <xdr:colOff>180975</xdr:colOff>
      <xdr:row>101</xdr:row>
      <xdr:rowOff>933450</xdr:rowOff>
    </xdr:to>
    <xdr:pic>
      <xdr:nvPicPr>
        <xdr:cNvPr id="108651" name="Рисунок 227" descr="DS108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64"/>
        <a:srcRect l="5540" t="2599" r="2042" b="3912"/>
        <a:stretch>
          <a:fillRect/>
        </a:stretch>
      </xdr:blipFill>
      <xdr:spPr bwMode="auto">
        <a:xfrm>
          <a:off x="85725" y="66836925"/>
          <a:ext cx="10001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101</xdr:row>
      <xdr:rowOff>600075</xdr:rowOff>
    </xdr:from>
    <xdr:to>
      <xdr:col>4</xdr:col>
      <xdr:colOff>962025</xdr:colOff>
      <xdr:row>101</xdr:row>
      <xdr:rowOff>942975</xdr:rowOff>
    </xdr:to>
    <xdr:pic>
      <xdr:nvPicPr>
        <xdr:cNvPr id="108652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671131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101</xdr:row>
      <xdr:rowOff>47625</xdr:rowOff>
    </xdr:from>
    <xdr:to>
      <xdr:col>4</xdr:col>
      <xdr:colOff>962025</xdr:colOff>
      <xdr:row>101</xdr:row>
      <xdr:rowOff>371475</xdr:rowOff>
    </xdr:to>
    <xdr:pic>
      <xdr:nvPicPr>
        <xdr:cNvPr id="108653" name="Picture 10285" descr="960H1"/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lum contrast="12000"/>
        </a:blip>
        <a:srcRect/>
        <a:stretch>
          <a:fillRect/>
        </a:stretch>
      </xdr:blipFill>
      <xdr:spPr bwMode="auto">
        <a:xfrm>
          <a:off x="1943100" y="66560700"/>
          <a:ext cx="9239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100</xdr:row>
      <xdr:rowOff>600075</xdr:rowOff>
    </xdr:from>
    <xdr:to>
      <xdr:col>4</xdr:col>
      <xdr:colOff>962025</xdr:colOff>
      <xdr:row>100</xdr:row>
      <xdr:rowOff>942975</xdr:rowOff>
    </xdr:to>
    <xdr:pic>
      <xdr:nvPicPr>
        <xdr:cNvPr id="108654" name="Рисунок 226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943100" y="661225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100</xdr:row>
      <xdr:rowOff>333375</xdr:rowOff>
    </xdr:from>
    <xdr:to>
      <xdr:col>3</xdr:col>
      <xdr:colOff>171450</xdr:colOff>
      <xdr:row>100</xdr:row>
      <xdr:rowOff>942975</xdr:rowOff>
    </xdr:to>
    <xdr:pic>
      <xdr:nvPicPr>
        <xdr:cNvPr id="108655" name="Рисунок 231" descr="DS108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65"/>
        <a:srcRect l="5540" t="2599" r="2042" b="3912"/>
        <a:stretch>
          <a:fillRect/>
        </a:stretch>
      </xdr:blipFill>
      <xdr:spPr bwMode="auto">
        <a:xfrm>
          <a:off x="76200" y="65855850"/>
          <a:ext cx="10001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14</xdr:row>
      <xdr:rowOff>857250</xdr:rowOff>
    </xdr:from>
    <xdr:to>
      <xdr:col>4</xdr:col>
      <xdr:colOff>971550</xdr:colOff>
      <xdr:row>14</xdr:row>
      <xdr:rowOff>1190625</xdr:rowOff>
    </xdr:to>
    <xdr:pic>
      <xdr:nvPicPr>
        <xdr:cNvPr id="108656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7353300"/>
          <a:ext cx="9334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14</xdr:row>
      <xdr:rowOff>123825</xdr:rowOff>
    </xdr:from>
    <xdr:to>
      <xdr:col>1</xdr:col>
      <xdr:colOff>800100</xdr:colOff>
      <xdr:row>14</xdr:row>
      <xdr:rowOff>1181100</xdr:rowOff>
    </xdr:to>
    <xdr:pic>
      <xdr:nvPicPr>
        <xdr:cNvPr id="108657" name="Picture 5635" descr="C200">
          <a:hlinkClick xmlns:r="http://schemas.openxmlformats.org/officeDocument/2006/relationships" r:id="rId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85725" y="6619875"/>
          <a:ext cx="742950" cy="105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29</xdr:row>
      <xdr:rowOff>390525</xdr:rowOff>
    </xdr:from>
    <xdr:to>
      <xdr:col>7</xdr:col>
      <xdr:colOff>600075</xdr:colOff>
      <xdr:row>29</xdr:row>
      <xdr:rowOff>561975</xdr:rowOff>
    </xdr:to>
    <xdr:pic>
      <xdr:nvPicPr>
        <xdr:cNvPr id="108658" name="Рисунок 235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149352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28</xdr:row>
      <xdr:rowOff>390525</xdr:rowOff>
    </xdr:from>
    <xdr:to>
      <xdr:col>7</xdr:col>
      <xdr:colOff>600075</xdr:colOff>
      <xdr:row>28</xdr:row>
      <xdr:rowOff>561975</xdr:rowOff>
    </xdr:to>
    <xdr:pic>
      <xdr:nvPicPr>
        <xdr:cNvPr id="108659" name="Рисунок 236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143256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23</xdr:row>
      <xdr:rowOff>390525</xdr:rowOff>
    </xdr:from>
    <xdr:to>
      <xdr:col>7</xdr:col>
      <xdr:colOff>600075</xdr:colOff>
      <xdr:row>23</xdr:row>
      <xdr:rowOff>561975</xdr:rowOff>
    </xdr:to>
    <xdr:pic>
      <xdr:nvPicPr>
        <xdr:cNvPr id="108660" name="Рисунок 237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128587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30</xdr:row>
      <xdr:rowOff>390525</xdr:rowOff>
    </xdr:from>
    <xdr:to>
      <xdr:col>7</xdr:col>
      <xdr:colOff>600075</xdr:colOff>
      <xdr:row>30</xdr:row>
      <xdr:rowOff>561975</xdr:rowOff>
    </xdr:to>
    <xdr:pic>
      <xdr:nvPicPr>
        <xdr:cNvPr id="108661" name="Рисунок 238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155448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34</xdr:row>
      <xdr:rowOff>390525</xdr:rowOff>
    </xdr:from>
    <xdr:to>
      <xdr:col>7</xdr:col>
      <xdr:colOff>600075</xdr:colOff>
      <xdr:row>34</xdr:row>
      <xdr:rowOff>561975</xdr:rowOff>
    </xdr:to>
    <xdr:pic>
      <xdr:nvPicPr>
        <xdr:cNvPr id="108662" name="Рисунок 239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164020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35</xdr:row>
      <xdr:rowOff>390525</xdr:rowOff>
    </xdr:from>
    <xdr:to>
      <xdr:col>7</xdr:col>
      <xdr:colOff>600075</xdr:colOff>
      <xdr:row>35</xdr:row>
      <xdr:rowOff>561975</xdr:rowOff>
    </xdr:to>
    <xdr:pic>
      <xdr:nvPicPr>
        <xdr:cNvPr id="108663" name="Рисунок 240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170116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41</xdr:row>
      <xdr:rowOff>504825</xdr:rowOff>
    </xdr:from>
    <xdr:to>
      <xdr:col>7</xdr:col>
      <xdr:colOff>600075</xdr:colOff>
      <xdr:row>41</xdr:row>
      <xdr:rowOff>676275</xdr:rowOff>
    </xdr:to>
    <xdr:pic>
      <xdr:nvPicPr>
        <xdr:cNvPr id="108664" name="Рисунок 241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213360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51</xdr:row>
      <xdr:rowOff>390525</xdr:rowOff>
    </xdr:from>
    <xdr:to>
      <xdr:col>7</xdr:col>
      <xdr:colOff>600075</xdr:colOff>
      <xdr:row>51</xdr:row>
      <xdr:rowOff>561975</xdr:rowOff>
    </xdr:to>
    <xdr:pic>
      <xdr:nvPicPr>
        <xdr:cNvPr id="108665" name="Рисунок 242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264223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59</xdr:row>
      <xdr:rowOff>514350</xdr:rowOff>
    </xdr:from>
    <xdr:to>
      <xdr:col>7</xdr:col>
      <xdr:colOff>600075</xdr:colOff>
      <xdr:row>59</xdr:row>
      <xdr:rowOff>685800</xdr:rowOff>
    </xdr:to>
    <xdr:pic>
      <xdr:nvPicPr>
        <xdr:cNvPr id="108666" name="Рисунок 244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3188017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61</xdr:row>
      <xdr:rowOff>390525</xdr:rowOff>
    </xdr:from>
    <xdr:to>
      <xdr:col>7</xdr:col>
      <xdr:colOff>600075</xdr:colOff>
      <xdr:row>61</xdr:row>
      <xdr:rowOff>561975</xdr:rowOff>
    </xdr:to>
    <xdr:pic>
      <xdr:nvPicPr>
        <xdr:cNvPr id="108667" name="Рисунок 246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3327082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62</xdr:row>
      <xdr:rowOff>390525</xdr:rowOff>
    </xdr:from>
    <xdr:to>
      <xdr:col>7</xdr:col>
      <xdr:colOff>600075</xdr:colOff>
      <xdr:row>62</xdr:row>
      <xdr:rowOff>561975</xdr:rowOff>
    </xdr:to>
    <xdr:pic>
      <xdr:nvPicPr>
        <xdr:cNvPr id="108668" name="Рисунок 247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3388042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73</xdr:row>
      <xdr:rowOff>809625</xdr:rowOff>
    </xdr:from>
    <xdr:to>
      <xdr:col>7</xdr:col>
      <xdr:colOff>600075</xdr:colOff>
      <xdr:row>73</xdr:row>
      <xdr:rowOff>981075</xdr:rowOff>
    </xdr:to>
    <xdr:pic>
      <xdr:nvPicPr>
        <xdr:cNvPr id="108669" name="Рисунок 248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408051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74</xdr:row>
      <xdr:rowOff>809625</xdr:rowOff>
    </xdr:from>
    <xdr:to>
      <xdr:col>7</xdr:col>
      <xdr:colOff>600075</xdr:colOff>
      <xdr:row>74</xdr:row>
      <xdr:rowOff>981075</xdr:rowOff>
    </xdr:to>
    <xdr:pic>
      <xdr:nvPicPr>
        <xdr:cNvPr id="108670" name="Рисунок 249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418338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78</xdr:row>
      <xdr:rowOff>771525</xdr:rowOff>
    </xdr:from>
    <xdr:to>
      <xdr:col>7</xdr:col>
      <xdr:colOff>600075</xdr:colOff>
      <xdr:row>78</xdr:row>
      <xdr:rowOff>942975</xdr:rowOff>
    </xdr:to>
    <xdr:pic>
      <xdr:nvPicPr>
        <xdr:cNvPr id="108671" name="Рисунок 250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462534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79</xdr:row>
      <xdr:rowOff>790575</xdr:rowOff>
    </xdr:from>
    <xdr:to>
      <xdr:col>7</xdr:col>
      <xdr:colOff>600075</xdr:colOff>
      <xdr:row>79</xdr:row>
      <xdr:rowOff>962025</xdr:rowOff>
    </xdr:to>
    <xdr:pic>
      <xdr:nvPicPr>
        <xdr:cNvPr id="108672" name="Рисунок 251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474154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92</xdr:row>
      <xdr:rowOff>685800</xdr:rowOff>
    </xdr:from>
    <xdr:to>
      <xdr:col>7</xdr:col>
      <xdr:colOff>600075</xdr:colOff>
      <xdr:row>92</xdr:row>
      <xdr:rowOff>857250</xdr:rowOff>
    </xdr:to>
    <xdr:pic>
      <xdr:nvPicPr>
        <xdr:cNvPr id="108673" name="Рисунок 252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5736907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93</xdr:row>
      <xdr:rowOff>752475</xdr:rowOff>
    </xdr:from>
    <xdr:to>
      <xdr:col>7</xdr:col>
      <xdr:colOff>600075</xdr:colOff>
      <xdr:row>93</xdr:row>
      <xdr:rowOff>923925</xdr:rowOff>
    </xdr:to>
    <xdr:pic>
      <xdr:nvPicPr>
        <xdr:cNvPr id="108674" name="Рисунок 253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584263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94</xdr:row>
      <xdr:rowOff>752475</xdr:rowOff>
    </xdr:from>
    <xdr:to>
      <xdr:col>7</xdr:col>
      <xdr:colOff>609600</xdr:colOff>
      <xdr:row>94</xdr:row>
      <xdr:rowOff>1000125</xdr:rowOff>
    </xdr:to>
    <xdr:pic>
      <xdr:nvPicPr>
        <xdr:cNvPr id="108675" name="Picture 10275" descr="1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1500" r="1750" b="5142"/>
        <a:stretch>
          <a:fillRect/>
        </a:stretch>
      </xdr:blipFill>
      <xdr:spPr bwMode="auto">
        <a:xfrm>
          <a:off x="6591300" y="595693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113</xdr:row>
      <xdr:rowOff>409575</xdr:rowOff>
    </xdr:from>
    <xdr:to>
      <xdr:col>7</xdr:col>
      <xdr:colOff>600075</xdr:colOff>
      <xdr:row>113</xdr:row>
      <xdr:rowOff>581025</xdr:rowOff>
    </xdr:to>
    <xdr:pic>
      <xdr:nvPicPr>
        <xdr:cNvPr id="108676" name="Рисунок 257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785241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114</xdr:row>
      <xdr:rowOff>409575</xdr:rowOff>
    </xdr:from>
    <xdr:to>
      <xdr:col>7</xdr:col>
      <xdr:colOff>600075</xdr:colOff>
      <xdr:row>114</xdr:row>
      <xdr:rowOff>581025</xdr:rowOff>
    </xdr:to>
    <xdr:pic>
      <xdr:nvPicPr>
        <xdr:cNvPr id="108677" name="Рисунок 258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791337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115</xdr:row>
      <xdr:rowOff>409575</xdr:rowOff>
    </xdr:from>
    <xdr:to>
      <xdr:col>7</xdr:col>
      <xdr:colOff>600075</xdr:colOff>
      <xdr:row>115</xdr:row>
      <xdr:rowOff>581025</xdr:rowOff>
    </xdr:to>
    <xdr:pic>
      <xdr:nvPicPr>
        <xdr:cNvPr id="108678" name="Рисунок 259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00825" y="797433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76200</xdr:colOff>
      <xdr:row>1</xdr:row>
      <xdr:rowOff>47626</xdr:rowOff>
    </xdr:from>
    <xdr:to>
      <xdr:col>7</xdr:col>
      <xdr:colOff>523875</xdr:colOff>
      <xdr:row>5</xdr:row>
      <xdr:rowOff>123826</xdr:rowOff>
    </xdr:to>
    <xdr:sp macro="" textlink="">
      <xdr:nvSpPr>
        <xdr:cNvPr id="3" name="Text Box 577"/>
        <xdr:cNvSpPr txBox="1">
          <a:spLocks noChangeArrowheads="1"/>
        </xdr:cNvSpPr>
      </xdr:nvSpPr>
      <xdr:spPr bwMode="auto">
        <a:xfrm>
          <a:off x="2981325" y="76201"/>
          <a:ext cx="4095750" cy="76200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9525</xdr:rowOff>
    </xdr:from>
    <xdr:to>
      <xdr:col>4</xdr:col>
      <xdr:colOff>209550</xdr:colOff>
      <xdr:row>4</xdr:row>
      <xdr:rowOff>104775</xdr:rowOff>
    </xdr:to>
    <xdr:pic>
      <xdr:nvPicPr>
        <xdr:cNvPr id="80901" name="Picture 6654" descr="unicom-best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 l="3438" t="7692" r="3854" b="7051"/>
        <a:stretch>
          <a:fillRect/>
        </a:stretch>
      </xdr:blipFill>
      <xdr:spPr bwMode="auto">
        <a:xfrm>
          <a:off x="76200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</xdr:row>
      <xdr:rowOff>19050</xdr:rowOff>
    </xdr:from>
    <xdr:to>
      <xdr:col>4</xdr:col>
      <xdr:colOff>257175</xdr:colOff>
      <xdr:row>6</xdr:row>
      <xdr:rowOff>0</xdr:rowOff>
    </xdr:to>
    <xdr:sp macro="" textlink="">
      <xdr:nvSpPr>
        <xdr:cNvPr id="6" name="Text Box 6656">
          <a:hlinkClick xmlns:r="http://schemas.openxmlformats.org/officeDocument/2006/relationships" r:id="rId1"/>
        </xdr:cNvPr>
        <xdr:cNvSpPr txBox="1">
          <a:spLocks noChangeArrowheads="1"/>
        </xdr:cNvSpPr>
      </xdr:nvSpPr>
      <xdr:spPr bwMode="auto">
        <a:xfrm>
          <a:off x="76200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7" name="Text Box 6657"/>
        <xdr:cNvSpPr txBox="1">
          <a:spLocks noChangeArrowheads="1"/>
        </xdr:cNvSpPr>
      </xdr:nvSpPr>
      <xdr:spPr bwMode="auto">
        <a:xfrm>
          <a:off x="2133600" y="76200"/>
          <a:ext cx="123825" cy="219075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85725</xdr:colOff>
      <xdr:row>34</xdr:row>
      <xdr:rowOff>142875</xdr:rowOff>
    </xdr:from>
    <xdr:to>
      <xdr:col>3</xdr:col>
      <xdr:colOff>28575</xdr:colOff>
      <xdr:row>34</xdr:row>
      <xdr:rowOff>1285875</xdr:rowOff>
    </xdr:to>
    <xdr:pic>
      <xdr:nvPicPr>
        <xdr:cNvPr id="80904" name="Picture 7040" descr="G517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</a:blip>
        <a:srcRect l="21690" r="24789"/>
        <a:stretch>
          <a:fillRect/>
        </a:stretch>
      </xdr:blipFill>
      <xdr:spPr bwMode="auto">
        <a:xfrm rot="21411610" flipH="1">
          <a:off x="114300" y="13820775"/>
          <a:ext cx="819150" cy="1143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35</xdr:row>
      <xdr:rowOff>85725</xdr:rowOff>
    </xdr:from>
    <xdr:to>
      <xdr:col>3</xdr:col>
      <xdr:colOff>209550</xdr:colOff>
      <xdr:row>35</xdr:row>
      <xdr:rowOff>1266825</xdr:rowOff>
    </xdr:to>
    <xdr:pic>
      <xdr:nvPicPr>
        <xdr:cNvPr id="80905" name="Picture 9891" descr="S617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04775" y="15211425"/>
          <a:ext cx="1009650" cy="1181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62</xdr:row>
      <xdr:rowOff>9525</xdr:rowOff>
    </xdr:from>
    <xdr:to>
      <xdr:col>1</xdr:col>
      <xdr:colOff>809625</xdr:colOff>
      <xdr:row>63</xdr:row>
      <xdr:rowOff>342900</xdr:rowOff>
    </xdr:to>
    <xdr:pic>
      <xdr:nvPicPr>
        <xdr:cNvPr id="80906" name="Picture 3400" descr="HDD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66675" y="31623000"/>
          <a:ext cx="771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55</xdr:row>
      <xdr:rowOff>133350</xdr:rowOff>
    </xdr:from>
    <xdr:to>
      <xdr:col>3</xdr:col>
      <xdr:colOff>161925</xdr:colOff>
      <xdr:row>56</xdr:row>
      <xdr:rowOff>495300</xdr:rowOff>
    </xdr:to>
    <xdr:pic>
      <xdr:nvPicPr>
        <xdr:cNvPr id="80907" name="Picture 3474" descr="ocUfC2oVm4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66675" y="29517975"/>
          <a:ext cx="1000125" cy="895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44</xdr:row>
      <xdr:rowOff>66675</xdr:rowOff>
    </xdr:from>
    <xdr:to>
      <xdr:col>1</xdr:col>
      <xdr:colOff>742950</xdr:colOff>
      <xdr:row>44</xdr:row>
      <xdr:rowOff>533400</xdr:rowOff>
    </xdr:to>
    <xdr:pic>
      <xdr:nvPicPr>
        <xdr:cNvPr id="80908" name="Picture 10228" descr="HASP_HL_Pro_dongle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42875" y="21202650"/>
          <a:ext cx="6286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23</xdr:row>
      <xdr:rowOff>581025</xdr:rowOff>
    </xdr:from>
    <xdr:to>
      <xdr:col>1</xdr:col>
      <xdr:colOff>809625</xdr:colOff>
      <xdr:row>24</xdr:row>
      <xdr:rowOff>247650</xdr:rowOff>
    </xdr:to>
    <xdr:pic>
      <xdr:nvPicPr>
        <xdr:cNvPr id="80909" name="Picture 10284" descr="K126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lum contrast="24000"/>
        </a:blip>
        <a:srcRect/>
        <a:stretch>
          <a:fillRect/>
        </a:stretch>
      </xdr:blipFill>
      <xdr:spPr bwMode="auto">
        <a:xfrm>
          <a:off x="104775" y="7305675"/>
          <a:ext cx="73342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16</xdr:row>
      <xdr:rowOff>504825</xdr:rowOff>
    </xdr:from>
    <xdr:to>
      <xdr:col>1</xdr:col>
      <xdr:colOff>742950</xdr:colOff>
      <xdr:row>17</xdr:row>
      <xdr:rowOff>323850</xdr:rowOff>
    </xdr:to>
    <xdr:pic>
      <xdr:nvPicPr>
        <xdr:cNvPr id="80910" name="Рисунок 192" descr="U126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33350" y="3629025"/>
          <a:ext cx="63817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18</xdr:row>
      <xdr:rowOff>485775</xdr:rowOff>
    </xdr:from>
    <xdr:to>
      <xdr:col>1</xdr:col>
      <xdr:colOff>790575</xdr:colOff>
      <xdr:row>19</xdr:row>
      <xdr:rowOff>352425</xdr:rowOff>
    </xdr:to>
    <xdr:pic>
      <xdr:nvPicPr>
        <xdr:cNvPr id="80911" name="Рисунок 197" descr="U526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95250" y="5286375"/>
          <a:ext cx="72390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209550</xdr:colOff>
      <xdr:row>23</xdr:row>
      <xdr:rowOff>390525</xdr:rowOff>
    </xdr:from>
    <xdr:to>
      <xdr:col>3</xdr:col>
      <xdr:colOff>771525</xdr:colOff>
      <xdr:row>23</xdr:row>
      <xdr:rowOff>695325</xdr:rowOff>
    </xdr:to>
    <xdr:pic>
      <xdr:nvPicPr>
        <xdr:cNvPr id="80912" name="Рисунок 1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114425" y="711517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219075</xdr:colOff>
      <xdr:row>24</xdr:row>
      <xdr:rowOff>409575</xdr:rowOff>
    </xdr:from>
    <xdr:to>
      <xdr:col>3</xdr:col>
      <xdr:colOff>781050</xdr:colOff>
      <xdr:row>24</xdr:row>
      <xdr:rowOff>714375</xdr:rowOff>
    </xdr:to>
    <xdr:pic>
      <xdr:nvPicPr>
        <xdr:cNvPr id="80913" name="Рисунок 3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123950" y="797242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219075</xdr:colOff>
      <xdr:row>25</xdr:row>
      <xdr:rowOff>409575</xdr:rowOff>
    </xdr:from>
    <xdr:to>
      <xdr:col>3</xdr:col>
      <xdr:colOff>781050</xdr:colOff>
      <xdr:row>25</xdr:row>
      <xdr:rowOff>714375</xdr:rowOff>
    </xdr:to>
    <xdr:pic>
      <xdr:nvPicPr>
        <xdr:cNvPr id="80914" name="Рисунок 71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123950" y="881062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209550</xdr:colOff>
      <xdr:row>26</xdr:row>
      <xdr:rowOff>428625</xdr:rowOff>
    </xdr:from>
    <xdr:to>
      <xdr:col>3</xdr:col>
      <xdr:colOff>771525</xdr:colOff>
      <xdr:row>26</xdr:row>
      <xdr:rowOff>733425</xdr:rowOff>
    </xdr:to>
    <xdr:pic>
      <xdr:nvPicPr>
        <xdr:cNvPr id="80915" name="Рисунок 72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114425" y="966787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219075</xdr:colOff>
      <xdr:row>27</xdr:row>
      <xdr:rowOff>390525</xdr:rowOff>
    </xdr:from>
    <xdr:to>
      <xdr:col>3</xdr:col>
      <xdr:colOff>781050</xdr:colOff>
      <xdr:row>27</xdr:row>
      <xdr:rowOff>695325</xdr:rowOff>
    </xdr:to>
    <xdr:pic>
      <xdr:nvPicPr>
        <xdr:cNvPr id="80916" name="Рисунок 73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123950" y="1046797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209550</xdr:colOff>
      <xdr:row>30</xdr:row>
      <xdr:rowOff>447675</xdr:rowOff>
    </xdr:from>
    <xdr:to>
      <xdr:col>3</xdr:col>
      <xdr:colOff>771525</xdr:colOff>
      <xdr:row>30</xdr:row>
      <xdr:rowOff>752475</xdr:rowOff>
    </xdr:to>
    <xdr:pic>
      <xdr:nvPicPr>
        <xdr:cNvPr id="80917" name="Рисунок 76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114425" y="1303972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209550</xdr:colOff>
      <xdr:row>28</xdr:row>
      <xdr:rowOff>409575</xdr:rowOff>
    </xdr:from>
    <xdr:to>
      <xdr:col>3</xdr:col>
      <xdr:colOff>771525</xdr:colOff>
      <xdr:row>28</xdr:row>
      <xdr:rowOff>714375</xdr:rowOff>
    </xdr:to>
    <xdr:pic>
      <xdr:nvPicPr>
        <xdr:cNvPr id="80918" name="Рисунок 78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114425" y="1132522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219075</xdr:colOff>
      <xdr:row>34</xdr:row>
      <xdr:rowOff>1038225</xdr:rowOff>
    </xdr:from>
    <xdr:to>
      <xdr:col>3</xdr:col>
      <xdr:colOff>781050</xdr:colOff>
      <xdr:row>34</xdr:row>
      <xdr:rowOff>1343025</xdr:rowOff>
    </xdr:to>
    <xdr:pic>
      <xdr:nvPicPr>
        <xdr:cNvPr id="80919" name="Рисунок 83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123950" y="1471612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228600</xdr:colOff>
      <xdr:row>35</xdr:row>
      <xdr:rowOff>1066800</xdr:rowOff>
    </xdr:from>
    <xdr:to>
      <xdr:col>3</xdr:col>
      <xdr:colOff>790575</xdr:colOff>
      <xdr:row>35</xdr:row>
      <xdr:rowOff>1371600</xdr:rowOff>
    </xdr:to>
    <xdr:pic>
      <xdr:nvPicPr>
        <xdr:cNvPr id="80920" name="Рисунок 84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133475" y="16192500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209550</xdr:colOff>
      <xdr:row>16</xdr:row>
      <xdr:rowOff>390525</xdr:rowOff>
    </xdr:from>
    <xdr:to>
      <xdr:col>3</xdr:col>
      <xdr:colOff>771525</xdr:colOff>
      <xdr:row>16</xdr:row>
      <xdr:rowOff>695325</xdr:rowOff>
    </xdr:to>
    <xdr:pic>
      <xdr:nvPicPr>
        <xdr:cNvPr id="80921" name="Рисунок 88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114425" y="351472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209550</xdr:colOff>
      <xdr:row>17</xdr:row>
      <xdr:rowOff>409575</xdr:rowOff>
    </xdr:from>
    <xdr:to>
      <xdr:col>3</xdr:col>
      <xdr:colOff>771525</xdr:colOff>
      <xdr:row>17</xdr:row>
      <xdr:rowOff>714375</xdr:rowOff>
    </xdr:to>
    <xdr:pic>
      <xdr:nvPicPr>
        <xdr:cNvPr id="80922" name="Рисунок 89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114425" y="437197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209550</xdr:colOff>
      <xdr:row>18</xdr:row>
      <xdr:rowOff>409575</xdr:rowOff>
    </xdr:from>
    <xdr:to>
      <xdr:col>3</xdr:col>
      <xdr:colOff>771525</xdr:colOff>
      <xdr:row>18</xdr:row>
      <xdr:rowOff>714375</xdr:rowOff>
    </xdr:to>
    <xdr:pic>
      <xdr:nvPicPr>
        <xdr:cNvPr id="80923" name="Рисунок 92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114425" y="521017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209550</xdr:colOff>
      <xdr:row>19</xdr:row>
      <xdr:rowOff>428625</xdr:rowOff>
    </xdr:from>
    <xdr:to>
      <xdr:col>3</xdr:col>
      <xdr:colOff>771525</xdr:colOff>
      <xdr:row>19</xdr:row>
      <xdr:rowOff>733425</xdr:rowOff>
    </xdr:to>
    <xdr:pic>
      <xdr:nvPicPr>
        <xdr:cNvPr id="80924" name="Рисунок 93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114425" y="606742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11</xdr:row>
      <xdr:rowOff>457200</xdr:rowOff>
    </xdr:from>
    <xdr:to>
      <xdr:col>3</xdr:col>
      <xdr:colOff>228600</xdr:colOff>
      <xdr:row>12</xdr:row>
      <xdr:rowOff>200025</xdr:rowOff>
    </xdr:to>
    <xdr:pic>
      <xdr:nvPicPr>
        <xdr:cNvPr id="80925" name="Рисунок 7" descr="G117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85725" y="1809750"/>
          <a:ext cx="1047750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342900</xdr:colOff>
      <xdr:row>11</xdr:row>
      <xdr:rowOff>352425</xdr:rowOff>
    </xdr:from>
    <xdr:to>
      <xdr:col>3</xdr:col>
      <xdr:colOff>904875</xdr:colOff>
      <xdr:row>11</xdr:row>
      <xdr:rowOff>657225</xdr:rowOff>
    </xdr:to>
    <xdr:pic>
      <xdr:nvPicPr>
        <xdr:cNvPr id="80926" name="Рисунок 94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247775" y="170497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228600</xdr:colOff>
      <xdr:row>12</xdr:row>
      <xdr:rowOff>371475</xdr:rowOff>
    </xdr:from>
    <xdr:to>
      <xdr:col>3</xdr:col>
      <xdr:colOff>790575</xdr:colOff>
      <xdr:row>12</xdr:row>
      <xdr:rowOff>676275</xdr:rowOff>
    </xdr:to>
    <xdr:pic>
      <xdr:nvPicPr>
        <xdr:cNvPr id="80927" name="Рисунок 95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133475" y="248602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40</xdr:row>
      <xdr:rowOff>619125</xdr:rowOff>
    </xdr:from>
    <xdr:to>
      <xdr:col>4</xdr:col>
      <xdr:colOff>952500</xdr:colOff>
      <xdr:row>40</xdr:row>
      <xdr:rowOff>942975</xdr:rowOff>
    </xdr:to>
    <xdr:pic>
      <xdr:nvPicPr>
        <xdr:cNvPr id="80928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184689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40</xdr:row>
      <xdr:rowOff>304800</xdr:rowOff>
    </xdr:from>
    <xdr:to>
      <xdr:col>3</xdr:col>
      <xdr:colOff>447675</xdr:colOff>
      <xdr:row>40</xdr:row>
      <xdr:rowOff>990600</xdr:rowOff>
    </xdr:to>
    <xdr:pic>
      <xdr:nvPicPr>
        <xdr:cNvPr id="80929" name="Picture 10246" descr="RC300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lum contrast="6000"/>
        </a:blip>
        <a:srcRect t="18750" b="27750"/>
        <a:stretch>
          <a:fillRect/>
        </a:stretch>
      </xdr:blipFill>
      <xdr:spPr bwMode="auto">
        <a:xfrm>
          <a:off x="76200" y="18154650"/>
          <a:ext cx="127635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35</xdr:row>
      <xdr:rowOff>704850</xdr:rowOff>
    </xdr:from>
    <xdr:to>
      <xdr:col>4</xdr:col>
      <xdr:colOff>952500</xdr:colOff>
      <xdr:row>35</xdr:row>
      <xdr:rowOff>1028700</xdr:rowOff>
    </xdr:to>
    <xdr:pic>
      <xdr:nvPicPr>
        <xdr:cNvPr id="80930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158305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34</xdr:row>
      <xdr:rowOff>704850</xdr:rowOff>
    </xdr:from>
    <xdr:to>
      <xdr:col>4</xdr:col>
      <xdr:colOff>952500</xdr:colOff>
      <xdr:row>34</xdr:row>
      <xdr:rowOff>1028700</xdr:rowOff>
    </xdr:to>
    <xdr:pic>
      <xdr:nvPicPr>
        <xdr:cNvPr id="80931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143827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23</xdr:row>
      <xdr:rowOff>419100</xdr:rowOff>
    </xdr:from>
    <xdr:to>
      <xdr:col>4</xdr:col>
      <xdr:colOff>952500</xdr:colOff>
      <xdr:row>23</xdr:row>
      <xdr:rowOff>742950</xdr:rowOff>
    </xdr:to>
    <xdr:pic>
      <xdr:nvPicPr>
        <xdr:cNvPr id="8093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71437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24</xdr:row>
      <xdr:rowOff>419100</xdr:rowOff>
    </xdr:from>
    <xdr:to>
      <xdr:col>4</xdr:col>
      <xdr:colOff>952500</xdr:colOff>
      <xdr:row>24</xdr:row>
      <xdr:rowOff>742950</xdr:rowOff>
    </xdr:to>
    <xdr:pic>
      <xdr:nvPicPr>
        <xdr:cNvPr id="80933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79819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25</xdr:row>
      <xdr:rowOff>419100</xdr:rowOff>
    </xdr:from>
    <xdr:to>
      <xdr:col>4</xdr:col>
      <xdr:colOff>952500</xdr:colOff>
      <xdr:row>25</xdr:row>
      <xdr:rowOff>742950</xdr:rowOff>
    </xdr:to>
    <xdr:pic>
      <xdr:nvPicPr>
        <xdr:cNvPr id="80934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88201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26</xdr:row>
      <xdr:rowOff>419100</xdr:rowOff>
    </xdr:from>
    <xdr:to>
      <xdr:col>4</xdr:col>
      <xdr:colOff>952500</xdr:colOff>
      <xdr:row>26</xdr:row>
      <xdr:rowOff>742950</xdr:rowOff>
    </xdr:to>
    <xdr:pic>
      <xdr:nvPicPr>
        <xdr:cNvPr id="80935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96583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27</xdr:row>
      <xdr:rowOff>419100</xdr:rowOff>
    </xdr:from>
    <xdr:to>
      <xdr:col>4</xdr:col>
      <xdr:colOff>952500</xdr:colOff>
      <xdr:row>27</xdr:row>
      <xdr:rowOff>742950</xdr:rowOff>
    </xdr:to>
    <xdr:pic>
      <xdr:nvPicPr>
        <xdr:cNvPr id="80936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104965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28</xdr:row>
      <xdr:rowOff>419100</xdr:rowOff>
    </xdr:from>
    <xdr:to>
      <xdr:col>4</xdr:col>
      <xdr:colOff>952500</xdr:colOff>
      <xdr:row>28</xdr:row>
      <xdr:rowOff>742950</xdr:rowOff>
    </xdr:to>
    <xdr:pic>
      <xdr:nvPicPr>
        <xdr:cNvPr id="80937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113347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30</xdr:row>
      <xdr:rowOff>419100</xdr:rowOff>
    </xdr:from>
    <xdr:to>
      <xdr:col>4</xdr:col>
      <xdr:colOff>952500</xdr:colOff>
      <xdr:row>30</xdr:row>
      <xdr:rowOff>742950</xdr:rowOff>
    </xdr:to>
    <xdr:pic>
      <xdr:nvPicPr>
        <xdr:cNvPr id="80938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130111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16</xdr:row>
      <xdr:rowOff>409575</xdr:rowOff>
    </xdr:from>
    <xdr:to>
      <xdr:col>4</xdr:col>
      <xdr:colOff>952500</xdr:colOff>
      <xdr:row>16</xdr:row>
      <xdr:rowOff>733425</xdr:rowOff>
    </xdr:to>
    <xdr:pic>
      <xdr:nvPicPr>
        <xdr:cNvPr id="80939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35337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17</xdr:row>
      <xdr:rowOff>419100</xdr:rowOff>
    </xdr:from>
    <xdr:to>
      <xdr:col>4</xdr:col>
      <xdr:colOff>952500</xdr:colOff>
      <xdr:row>17</xdr:row>
      <xdr:rowOff>742950</xdr:rowOff>
    </xdr:to>
    <xdr:pic>
      <xdr:nvPicPr>
        <xdr:cNvPr id="80940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43815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18</xdr:row>
      <xdr:rowOff>419100</xdr:rowOff>
    </xdr:from>
    <xdr:to>
      <xdr:col>4</xdr:col>
      <xdr:colOff>952500</xdr:colOff>
      <xdr:row>18</xdr:row>
      <xdr:rowOff>742950</xdr:rowOff>
    </xdr:to>
    <xdr:pic>
      <xdr:nvPicPr>
        <xdr:cNvPr id="80941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52197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19</xdr:row>
      <xdr:rowOff>419100</xdr:rowOff>
    </xdr:from>
    <xdr:to>
      <xdr:col>4</xdr:col>
      <xdr:colOff>952500</xdr:colOff>
      <xdr:row>19</xdr:row>
      <xdr:rowOff>742950</xdr:rowOff>
    </xdr:to>
    <xdr:pic>
      <xdr:nvPicPr>
        <xdr:cNvPr id="8094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60579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11</xdr:row>
      <xdr:rowOff>333375</xdr:rowOff>
    </xdr:from>
    <xdr:to>
      <xdr:col>4</xdr:col>
      <xdr:colOff>952500</xdr:colOff>
      <xdr:row>11</xdr:row>
      <xdr:rowOff>657225</xdr:rowOff>
    </xdr:to>
    <xdr:pic>
      <xdr:nvPicPr>
        <xdr:cNvPr id="80943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16859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12</xdr:row>
      <xdr:rowOff>333375</xdr:rowOff>
    </xdr:from>
    <xdr:to>
      <xdr:col>4</xdr:col>
      <xdr:colOff>952500</xdr:colOff>
      <xdr:row>12</xdr:row>
      <xdr:rowOff>657225</xdr:rowOff>
    </xdr:to>
    <xdr:pic>
      <xdr:nvPicPr>
        <xdr:cNvPr id="80944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24479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45</xdr:row>
      <xdr:rowOff>666750</xdr:rowOff>
    </xdr:from>
    <xdr:to>
      <xdr:col>4</xdr:col>
      <xdr:colOff>952500</xdr:colOff>
      <xdr:row>45</xdr:row>
      <xdr:rowOff>990600</xdr:rowOff>
    </xdr:to>
    <xdr:pic>
      <xdr:nvPicPr>
        <xdr:cNvPr id="80945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22412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46</xdr:row>
      <xdr:rowOff>666750</xdr:rowOff>
    </xdr:from>
    <xdr:to>
      <xdr:col>4</xdr:col>
      <xdr:colOff>952500</xdr:colOff>
      <xdr:row>46</xdr:row>
      <xdr:rowOff>990600</xdr:rowOff>
    </xdr:to>
    <xdr:pic>
      <xdr:nvPicPr>
        <xdr:cNvPr id="80946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23555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47</xdr:row>
      <xdr:rowOff>666750</xdr:rowOff>
    </xdr:from>
    <xdr:to>
      <xdr:col>4</xdr:col>
      <xdr:colOff>952500</xdr:colOff>
      <xdr:row>47</xdr:row>
      <xdr:rowOff>990600</xdr:rowOff>
    </xdr:to>
    <xdr:pic>
      <xdr:nvPicPr>
        <xdr:cNvPr id="80947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24698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45</xdr:row>
      <xdr:rowOff>76200</xdr:rowOff>
    </xdr:from>
    <xdr:to>
      <xdr:col>1</xdr:col>
      <xdr:colOff>704850</xdr:colOff>
      <xdr:row>45</xdr:row>
      <xdr:rowOff>476250</xdr:rowOff>
    </xdr:to>
    <xdr:pic>
      <xdr:nvPicPr>
        <xdr:cNvPr id="80948" name="Рисунок 9"/>
        <xdr:cNvPicPr>
          <a:picLocks noChangeAspect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171450" y="2182177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47</xdr:row>
      <xdr:rowOff>76200</xdr:rowOff>
    </xdr:from>
    <xdr:to>
      <xdr:col>1</xdr:col>
      <xdr:colOff>704850</xdr:colOff>
      <xdr:row>47</xdr:row>
      <xdr:rowOff>476250</xdr:rowOff>
    </xdr:to>
    <xdr:pic>
      <xdr:nvPicPr>
        <xdr:cNvPr id="80949" name="Рисунок 138"/>
        <xdr:cNvPicPr>
          <a:picLocks noChangeAspect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171450" y="2410777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49</xdr:row>
      <xdr:rowOff>114300</xdr:rowOff>
    </xdr:from>
    <xdr:to>
      <xdr:col>1</xdr:col>
      <xdr:colOff>714375</xdr:colOff>
      <xdr:row>49</xdr:row>
      <xdr:rowOff>514350</xdr:rowOff>
    </xdr:to>
    <xdr:pic>
      <xdr:nvPicPr>
        <xdr:cNvPr id="80950" name="Рисунок 139"/>
        <xdr:cNvPicPr>
          <a:picLocks noChangeAspect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180975" y="2643187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46</xdr:row>
      <xdr:rowOff>85725</xdr:rowOff>
    </xdr:from>
    <xdr:to>
      <xdr:col>1</xdr:col>
      <xdr:colOff>704850</xdr:colOff>
      <xdr:row>46</xdr:row>
      <xdr:rowOff>485775</xdr:rowOff>
    </xdr:to>
    <xdr:pic>
      <xdr:nvPicPr>
        <xdr:cNvPr id="80951" name="Рисунок 11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71450" y="22974300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48</xdr:row>
      <xdr:rowOff>114300</xdr:rowOff>
    </xdr:from>
    <xdr:to>
      <xdr:col>1</xdr:col>
      <xdr:colOff>704850</xdr:colOff>
      <xdr:row>48</xdr:row>
      <xdr:rowOff>514350</xdr:rowOff>
    </xdr:to>
    <xdr:pic>
      <xdr:nvPicPr>
        <xdr:cNvPr id="80952" name="Рисунок 140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71450" y="2528887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48</xdr:row>
      <xdr:rowOff>666750</xdr:rowOff>
    </xdr:from>
    <xdr:to>
      <xdr:col>4</xdr:col>
      <xdr:colOff>952500</xdr:colOff>
      <xdr:row>48</xdr:row>
      <xdr:rowOff>990600</xdr:rowOff>
    </xdr:to>
    <xdr:pic>
      <xdr:nvPicPr>
        <xdr:cNvPr id="80953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25841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49</xdr:row>
      <xdr:rowOff>666750</xdr:rowOff>
    </xdr:from>
    <xdr:to>
      <xdr:col>4</xdr:col>
      <xdr:colOff>952500</xdr:colOff>
      <xdr:row>49</xdr:row>
      <xdr:rowOff>990600</xdr:rowOff>
    </xdr:to>
    <xdr:pic>
      <xdr:nvPicPr>
        <xdr:cNvPr id="80954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26984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43</xdr:row>
      <xdr:rowOff>47625</xdr:rowOff>
    </xdr:from>
    <xdr:to>
      <xdr:col>5</xdr:col>
      <xdr:colOff>1276350</xdr:colOff>
      <xdr:row>43</xdr:row>
      <xdr:rowOff>1952625</xdr:rowOff>
    </xdr:to>
    <xdr:pic>
      <xdr:nvPicPr>
        <xdr:cNvPr id="80955" name="Рисунок 12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85725" y="19145250"/>
          <a:ext cx="4095750" cy="1905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2533650</xdr:colOff>
      <xdr:row>43</xdr:row>
      <xdr:rowOff>76200</xdr:rowOff>
    </xdr:from>
    <xdr:to>
      <xdr:col>5</xdr:col>
      <xdr:colOff>3609975</xdr:colOff>
      <xdr:row>43</xdr:row>
      <xdr:rowOff>838200</xdr:rowOff>
    </xdr:to>
    <xdr:pic>
      <xdr:nvPicPr>
        <xdr:cNvPr id="80956" name="Рисунок 143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5438775" y="19173825"/>
          <a:ext cx="10763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1400175</xdr:colOff>
      <xdr:row>43</xdr:row>
      <xdr:rowOff>76200</xdr:rowOff>
    </xdr:from>
    <xdr:to>
      <xdr:col>5</xdr:col>
      <xdr:colOff>2476500</xdr:colOff>
      <xdr:row>43</xdr:row>
      <xdr:rowOff>838200</xdr:rowOff>
    </xdr:to>
    <xdr:pic>
      <xdr:nvPicPr>
        <xdr:cNvPr id="80957" name="Рисунок 144"/>
        <xdr:cNvPicPr>
          <a:picLocks noChangeAspect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4305300" y="19173825"/>
          <a:ext cx="10763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39</xdr:row>
      <xdr:rowOff>638175</xdr:rowOff>
    </xdr:from>
    <xdr:to>
      <xdr:col>4</xdr:col>
      <xdr:colOff>942975</xdr:colOff>
      <xdr:row>39</xdr:row>
      <xdr:rowOff>962025</xdr:rowOff>
    </xdr:to>
    <xdr:pic>
      <xdr:nvPicPr>
        <xdr:cNvPr id="80958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43100" y="17459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39</xdr:row>
      <xdr:rowOff>200025</xdr:rowOff>
    </xdr:from>
    <xdr:to>
      <xdr:col>3</xdr:col>
      <xdr:colOff>180975</xdr:colOff>
      <xdr:row>39</xdr:row>
      <xdr:rowOff>914400</xdr:rowOff>
    </xdr:to>
    <xdr:pic>
      <xdr:nvPicPr>
        <xdr:cNvPr id="80959" name="Рисунок 68" descr="RC200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1"/>
        <a:srcRect l="6641" r="961" b="7259"/>
        <a:stretch>
          <a:fillRect/>
        </a:stretch>
      </xdr:blipFill>
      <xdr:spPr bwMode="auto">
        <a:xfrm>
          <a:off x="85725" y="17021175"/>
          <a:ext cx="10001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45</xdr:row>
      <xdr:rowOff>657225</xdr:rowOff>
    </xdr:from>
    <xdr:to>
      <xdr:col>3</xdr:col>
      <xdr:colOff>619125</xdr:colOff>
      <xdr:row>45</xdr:row>
      <xdr:rowOff>1076325</xdr:rowOff>
    </xdr:to>
    <xdr:pic>
      <xdr:nvPicPr>
        <xdr:cNvPr id="80960" name="Picture 5893" descr="HS204">
          <a:hlinkClick xmlns:r="http://schemas.openxmlformats.org/officeDocument/2006/relationships" r:id="rId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85725" y="22402800"/>
          <a:ext cx="1438275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46</xdr:row>
      <xdr:rowOff>590550</xdr:rowOff>
    </xdr:from>
    <xdr:to>
      <xdr:col>3</xdr:col>
      <xdr:colOff>923925</xdr:colOff>
      <xdr:row>46</xdr:row>
      <xdr:rowOff>1095375</xdr:rowOff>
    </xdr:to>
    <xdr:pic>
      <xdr:nvPicPr>
        <xdr:cNvPr id="80961" name="Picture 5893" descr="HS304">
          <a:hlinkClick xmlns:r="http://schemas.openxmlformats.org/officeDocument/2006/relationships" r:id="rId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85725" y="23479125"/>
          <a:ext cx="17430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47</xdr:row>
      <xdr:rowOff>657225</xdr:rowOff>
    </xdr:from>
    <xdr:to>
      <xdr:col>3</xdr:col>
      <xdr:colOff>619125</xdr:colOff>
      <xdr:row>47</xdr:row>
      <xdr:rowOff>1076325</xdr:rowOff>
    </xdr:to>
    <xdr:pic>
      <xdr:nvPicPr>
        <xdr:cNvPr id="80962" name="Picture 5893" descr="HS208">
          <a:hlinkClick xmlns:r="http://schemas.openxmlformats.org/officeDocument/2006/relationships" r:id="rId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85725" y="24688800"/>
          <a:ext cx="1438275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48</xdr:row>
      <xdr:rowOff>590550</xdr:rowOff>
    </xdr:from>
    <xdr:to>
      <xdr:col>3</xdr:col>
      <xdr:colOff>923925</xdr:colOff>
      <xdr:row>48</xdr:row>
      <xdr:rowOff>1095375</xdr:rowOff>
    </xdr:to>
    <xdr:pic>
      <xdr:nvPicPr>
        <xdr:cNvPr id="80963" name="Picture 5893" descr="HS308">
          <a:hlinkClick xmlns:r="http://schemas.openxmlformats.org/officeDocument/2006/relationships" r:id="rId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85725" y="25765125"/>
          <a:ext cx="17430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49</xdr:row>
      <xdr:rowOff>600075</xdr:rowOff>
    </xdr:from>
    <xdr:to>
      <xdr:col>3</xdr:col>
      <xdr:colOff>923925</xdr:colOff>
      <xdr:row>49</xdr:row>
      <xdr:rowOff>1104900</xdr:rowOff>
    </xdr:to>
    <xdr:pic>
      <xdr:nvPicPr>
        <xdr:cNvPr id="80964" name="Picture 5893" descr="HS216">
          <a:hlinkClick xmlns:r="http://schemas.openxmlformats.org/officeDocument/2006/relationships" r:id="rId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85725" y="26917650"/>
          <a:ext cx="17430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25</xdr:row>
      <xdr:rowOff>466725</xdr:rowOff>
    </xdr:from>
    <xdr:to>
      <xdr:col>3</xdr:col>
      <xdr:colOff>133350</xdr:colOff>
      <xdr:row>26</xdr:row>
      <xdr:rowOff>361950</xdr:rowOff>
    </xdr:to>
    <xdr:pic>
      <xdr:nvPicPr>
        <xdr:cNvPr id="80965" name="Рисунок 85" descr="K226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5"/>
        <a:srcRect l="8659" t="17973" r="5556" b="15523"/>
        <a:stretch>
          <a:fillRect/>
        </a:stretch>
      </xdr:blipFill>
      <xdr:spPr bwMode="auto">
        <a:xfrm>
          <a:off x="95250" y="8867775"/>
          <a:ext cx="94297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27</xdr:row>
      <xdr:rowOff>447675</xdr:rowOff>
    </xdr:from>
    <xdr:to>
      <xdr:col>3</xdr:col>
      <xdr:colOff>219075</xdr:colOff>
      <xdr:row>28</xdr:row>
      <xdr:rowOff>323850</xdr:rowOff>
    </xdr:to>
    <xdr:pic>
      <xdr:nvPicPr>
        <xdr:cNvPr id="80966" name="Рисунок 86" descr="K336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85725" y="10525125"/>
          <a:ext cx="10382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219075</xdr:colOff>
      <xdr:row>29</xdr:row>
      <xdr:rowOff>390525</xdr:rowOff>
    </xdr:from>
    <xdr:to>
      <xdr:col>3</xdr:col>
      <xdr:colOff>781050</xdr:colOff>
      <xdr:row>29</xdr:row>
      <xdr:rowOff>695325</xdr:rowOff>
    </xdr:to>
    <xdr:pic>
      <xdr:nvPicPr>
        <xdr:cNvPr id="80967" name="Рисунок 90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123950" y="12144375"/>
          <a:ext cx="56197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29</xdr:row>
      <xdr:rowOff>381000</xdr:rowOff>
    </xdr:from>
    <xdr:to>
      <xdr:col>3</xdr:col>
      <xdr:colOff>342900</xdr:colOff>
      <xdr:row>30</xdr:row>
      <xdr:rowOff>342900</xdr:rowOff>
    </xdr:to>
    <xdr:pic>
      <xdr:nvPicPr>
        <xdr:cNvPr id="80968" name="Рисунок 87" descr="K536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85725" y="12134850"/>
          <a:ext cx="1162050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29</xdr:row>
      <xdr:rowOff>419100</xdr:rowOff>
    </xdr:from>
    <xdr:to>
      <xdr:col>4</xdr:col>
      <xdr:colOff>952500</xdr:colOff>
      <xdr:row>29</xdr:row>
      <xdr:rowOff>742950</xdr:rowOff>
    </xdr:to>
    <xdr:pic>
      <xdr:nvPicPr>
        <xdr:cNvPr id="80969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121729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5</xdr:col>
      <xdr:colOff>1438275</xdr:colOff>
      <xdr:row>43</xdr:row>
      <xdr:rowOff>838200</xdr:rowOff>
    </xdr:from>
    <xdr:ext cx="946380" cy="367717"/>
    <xdr:sp macro="" textlink="">
      <xdr:nvSpPr>
        <xdr:cNvPr id="9" name="TextBox 8"/>
        <xdr:cNvSpPr txBox="1"/>
      </xdr:nvSpPr>
      <xdr:spPr>
        <a:xfrm>
          <a:off x="4343400" y="19935825"/>
          <a:ext cx="1003736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>
              <a:solidFill>
                <a:schemeClr val="tx1">
                  <a:lumMod val="95000"/>
                  <a:lumOff val="5000"/>
                </a:schemeClr>
              </a:solidFill>
            </a:rPr>
            <a:t>1.37MP</a:t>
          </a:r>
          <a:endParaRPr lang="ru-RU" sz="2000" b="1">
            <a:solidFill>
              <a:schemeClr val="tx1">
                <a:lumMod val="95000"/>
                <a:lumOff val="5000"/>
              </a:schemeClr>
            </a:solidFill>
          </a:endParaRPr>
        </a:p>
      </xdr:txBody>
    </xdr:sp>
    <xdr:clientData/>
  </xdr:oneCellAnchor>
  <xdr:oneCellAnchor>
    <xdr:from>
      <xdr:col>5</xdr:col>
      <xdr:colOff>2571750</xdr:colOff>
      <xdr:row>43</xdr:row>
      <xdr:rowOff>838200</xdr:rowOff>
    </xdr:from>
    <xdr:ext cx="946380" cy="367717"/>
    <xdr:sp macro="" textlink="">
      <xdr:nvSpPr>
        <xdr:cNvPr id="97" name="TextBox 96"/>
        <xdr:cNvSpPr txBox="1"/>
      </xdr:nvSpPr>
      <xdr:spPr>
        <a:xfrm>
          <a:off x="5476875" y="19935825"/>
          <a:ext cx="1003736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000" b="1">
              <a:solidFill>
                <a:schemeClr val="tx1">
                  <a:lumMod val="95000"/>
                  <a:lumOff val="5000"/>
                </a:schemeClr>
              </a:solidFill>
            </a:rPr>
            <a:t>2.43MP</a:t>
          </a:r>
          <a:endParaRPr lang="ru-RU" sz="2000" b="1">
            <a:solidFill>
              <a:schemeClr val="tx1">
                <a:lumMod val="95000"/>
                <a:lumOff val="5000"/>
              </a:schemeClr>
            </a:solidFill>
          </a:endParaRPr>
        </a:p>
      </xdr:txBody>
    </xdr:sp>
    <xdr:clientData/>
  </xdr:oneCellAnchor>
  <xdr:twoCellAnchor editAs="oneCell">
    <xdr:from>
      <xdr:col>4</xdr:col>
      <xdr:colOff>47625</xdr:colOff>
      <xdr:row>50</xdr:row>
      <xdr:rowOff>666750</xdr:rowOff>
    </xdr:from>
    <xdr:to>
      <xdr:col>4</xdr:col>
      <xdr:colOff>952500</xdr:colOff>
      <xdr:row>50</xdr:row>
      <xdr:rowOff>990600</xdr:rowOff>
    </xdr:to>
    <xdr:pic>
      <xdr:nvPicPr>
        <xdr:cNvPr id="80972" name="Рисунок 226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1952625" y="28127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50</xdr:row>
      <xdr:rowOff>600075</xdr:rowOff>
    </xdr:from>
    <xdr:to>
      <xdr:col>3</xdr:col>
      <xdr:colOff>923925</xdr:colOff>
      <xdr:row>50</xdr:row>
      <xdr:rowOff>1104900</xdr:rowOff>
    </xdr:to>
    <xdr:pic>
      <xdr:nvPicPr>
        <xdr:cNvPr id="80973" name="Picture 5893" descr="HS216">
          <a:hlinkClick xmlns:r="http://schemas.openxmlformats.org/officeDocument/2006/relationships" r:id="rId22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85725" y="28060650"/>
          <a:ext cx="17430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50</xdr:row>
      <xdr:rowOff>123825</xdr:rowOff>
    </xdr:from>
    <xdr:to>
      <xdr:col>1</xdr:col>
      <xdr:colOff>704850</xdr:colOff>
      <xdr:row>50</xdr:row>
      <xdr:rowOff>523875</xdr:rowOff>
    </xdr:to>
    <xdr:pic>
      <xdr:nvPicPr>
        <xdr:cNvPr id="80974" name="Рисунок 102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71450" y="27584400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9525</xdr:rowOff>
    </xdr:from>
    <xdr:to>
      <xdr:col>4</xdr:col>
      <xdr:colOff>200025</xdr:colOff>
      <xdr:row>4</xdr:row>
      <xdr:rowOff>104775</xdr:rowOff>
    </xdr:to>
    <xdr:pic>
      <xdr:nvPicPr>
        <xdr:cNvPr id="65345" name="Picture 3402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3438" t="7692" r="3854" b="7051"/>
        <a:stretch>
          <a:fillRect/>
        </a:stretch>
      </xdr:blipFill>
      <xdr:spPr bwMode="auto">
        <a:xfrm>
          <a:off x="66675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247650</xdr:colOff>
      <xdr:row>6</xdr:row>
      <xdr:rowOff>0</xdr:rowOff>
    </xdr:to>
    <xdr:sp macro="" textlink="">
      <xdr:nvSpPr>
        <xdr:cNvPr id="42315" name="Text Box 3403">
          <a:hlinkClick xmlns:r="http://schemas.openxmlformats.org/officeDocument/2006/relationships" r:id="rId2"/>
        </xdr:cNvPr>
        <xdr:cNvSpPr txBox="1">
          <a:spLocks noChangeArrowheads="1"/>
        </xdr:cNvSpPr>
      </xdr:nvSpPr>
      <xdr:spPr bwMode="auto">
        <a:xfrm>
          <a:off x="66675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180975</xdr:colOff>
      <xdr:row>1</xdr:row>
      <xdr:rowOff>47625</xdr:rowOff>
    </xdr:from>
    <xdr:ext cx="123825" cy="219075"/>
    <xdr:sp macro="" textlink="">
      <xdr:nvSpPr>
        <xdr:cNvPr id="42316" name="Text Box 3404"/>
        <xdr:cNvSpPr txBox="1">
          <a:spLocks noChangeArrowheads="1"/>
        </xdr:cNvSpPr>
      </xdr:nvSpPr>
      <xdr:spPr bwMode="auto">
        <a:xfrm>
          <a:off x="2133600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38100</xdr:colOff>
      <xdr:row>169</xdr:row>
      <xdr:rowOff>133350</xdr:rowOff>
    </xdr:from>
    <xdr:to>
      <xdr:col>3</xdr:col>
      <xdr:colOff>161925</xdr:colOff>
      <xdr:row>170</xdr:row>
      <xdr:rowOff>495300</xdr:rowOff>
    </xdr:to>
    <xdr:pic>
      <xdr:nvPicPr>
        <xdr:cNvPr id="65348" name="Picture 3474" descr="ocUfC2oVm4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66675" y="138198225"/>
          <a:ext cx="1000125" cy="895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76</xdr:row>
      <xdr:rowOff>771525</xdr:rowOff>
    </xdr:from>
    <xdr:to>
      <xdr:col>4</xdr:col>
      <xdr:colOff>904875</xdr:colOff>
      <xdr:row>76</xdr:row>
      <xdr:rowOff>1104900</xdr:rowOff>
    </xdr:to>
    <xdr:pic>
      <xdr:nvPicPr>
        <xdr:cNvPr id="65349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7987665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76</xdr:row>
      <xdr:rowOff>733425</xdr:rowOff>
    </xdr:from>
    <xdr:to>
      <xdr:col>3</xdr:col>
      <xdr:colOff>742950</xdr:colOff>
      <xdr:row>76</xdr:row>
      <xdr:rowOff>1181100</xdr:rowOff>
    </xdr:to>
    <xdr:pic>
      <xdr:nvPicPr>
        <xdr:cNvPr id="65350" name="Picture 3512" descr="AVH306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 t="2110"/>
        <a:stretch>
          <a:fillRect/>
        </a:stretch>
      </xdr:blipFill>
      <xdr:spPr bwMode="auto">
        <a:xfrm>
          <a:off x="76200" y="79838550"/>
          <a:ext cx="15716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154</xdr:row>
      <xdr:rowOff>581025</xdr:rowOff>
    </xdr:from>
    <xdr:to>
      <xdr:col>1</xdr:col>
      <xdr:colOff>800100</xdr:colOff>
      <xdr:row>157</xdr:row>
      <xdr:rowOff>47625</xdr:rowOff>
    </xdr:to>
    <xdr:pic>
      <xdr:nvPicPr>
        <xdr:cNvPr id="65351" name="Picture 3540" descr="p182_q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76200" y="133578600"/>
          <a:ext cx="752475" cy="1352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93</xdr:row>
      <xdr:rowOff>38100</xdr:rowOff>
    </xdr:from>
    <xdr:to>
      <xdr:col>1</xdr:col>
      <xdr:colOff>695325</xdr:colOff>
      <xdr:row>93</xdr:row>
      <xdr:rowOff>571500</xdr:rowOff>
    </xdr:to>
    <xdr:pic>
      <xdr:nvPicPr>
        <xdr:cNvPr id="65352" name="Picture 3672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63358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97</xdr:row>
      <xdr:rowOff>38100</xdr:rowOff>
    </xdr:from>
    <xdr:to>
      <xdr:col>1</xdr:col>
      <xdr:colOff>695325</xdr:colOff>
      <xdr:row>97</xdr:row>
      <xdr:rowOff>571500</xdr:rowOff>
    </xdr:to>
    <xdr:pic>
      <xdr:nvPicPr>
        <xdr:cNvPr id="65353" name="Picture 3674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87742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101</xdr:row>
      <xdr:rowOff>38100</xdr:rowOff>
    </xdr:from>
    <xdr:to>
      <xdr:col>1</xdr:col>
      <xdr:colOff>695325</xdr:colOff>
      <xdr:row>101</xdr:row>
      <xdr:rowOff>571500</xdr:rowOff>
    </xdr:to>
    <xdr:pic>
      <xdr:nvPicPr>
        <xdr:cNvPr id="65354" name="Picture 3676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12126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119</xdr:row>
      <xdr:rowOff>38100</xdr:rowOff>
    </xdr:from>
    <xdr:to>
      <xdr:col>1</xdr:col>
      <xdr:colOff>695325</xdr:colOff>
      <xdr:row>119</xdr:row>
      <xdr:rowOff>571500</xdr:rowOff>
    </xdr:to>
    <xdr:pic>
      <xdr:nvPicPr>
        <xdr:cNvPr id="65355" name="Picture 3678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30236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88</xdr:row>
      <xdr:rowOff>257175</xdr:rowOff>
    </xdr:from>
    <xdr:to>
      <xdr:col>1</xdr:col>
      <xdr:colOff>809625</xdr:colOff>
      <xdr:row>88</xdr:row>
      <xdr:rowOff>847725</xdr:rowOff>
    </xdr:to>
    <xdr:pic>
      <xdr:nvPicPr>
        <xdr:cNvPr id="65356" name="Picture 3681" descr="macroscop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66675" y="92668725"/>
          <a:ext cx="7715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91</xdr:row>
      <xdr:rowOff>228600</xdr:rowOff>
    </xdr:from>
    <xdr:to>
      <xdr:col>1</xdr:col>
      <xdr:colOff>809625</xdr:colOff>
      <xdr:row>91</xdr:row>
      <xdr:rowOff>819150</xdr:rowOff>
    </xdr:to>
    <xdr:pic>
      <xdr:nvPicPr>
        <xdr:cNvPr id="65357" name="Picture 3682" descr="macroscop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66675" y="94888050"/>
          <a:ext cx="7715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92</xdr:row>
      <xdr:rowOff>38100</xdr:rowOff>
    </xdr:from>
    <xdr:to>
      <xdr:col>1</xdr:col>
      <xdr:colOff>695325</xdr:colOff>
      <xdr:row>92</xdr:row>
      <xdr:rowOff>571500</xdr:rowOff>
    </xdr:to>
    <xdr:pic>
      <xdr:nvPicPr>
        <xdr:cNvPr id="65358" name="Picture 3685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57262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94</xdr:row>
      <xdr:rowOff>38100</xdr:rowOff>
    </xdr:from>
    <xdr:to>
      <xdr:col>1</xdr:col>
      <xdr:colOff>695325</xdr:colOff>
      <xdr:row>94</xdr:row>
      <xdr:rowOff>571500</xdr:rowOff>
    </xdr:to>
    <xdr:pic>
      <xdr:nvPicPr>
        <xdr:cNvPr id="65359" name="Picture 3686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69454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100</xdr:row>
      <xdr:rowOff>38100</xdr:rowOff>
    </xdr:from>
    <xdr:to>
      <xdr:col>1</xdr:col>
      <xdr:colOff>695325</xdr:colOff>
      <xdr:row>100</xdr:row>
      <xdr:rowOff>571500</xdr:rowOff>
    </xdr:to>
    <xdr:pic>
      <xdr:nvPicPr>
        <xdr:cNvPr id="65360" name="Picture 3687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06030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118</xdr:row>
      <xdr:rowOff>38100</xdr:rowOff>
    </xdr:from>
    <xdr:to>
      <xdr:col>1</xdr:col>
      <xdr:colOff>695325</xdr:colOff>
      <xdr:row>118</xdr:row>
      <xdr:rowOff>571500</xdr:rowOff>
    </xdr:to>
    <xdr:pic>
      <xdr:nvPicPr>
        <xdr:cNvPr id="65361" name="Picture 3688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24140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143</xdr:row>
      <xdr:rowOff>38100</xdr:rowOff>
    </xdr:from>
    <xdr:to>
      <xdr:col>1</xdr:col>
      <xdr:colOff>695325</xdr:colOff>
      <xdr:row>143</xdr:row>
      <xdr:rowOff>571500</xdr:rowOff>
    </xdr:to>
    <xdr:pic>
      <xdr:nvPicPr>
        <xdr:cNvPr id="65362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76540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104</xdr:row>
      <xdr:rowOff>219075</xdr:rowOff>
    </xdr:from>
    <xdr:to>
      <xdr:col>1</xdr:col>
      <xdr:colOff>809625</xdr:colOff>
      <xdr:row>104</xdr:row>
      <xdr:rowOff>809625</xdr:rowOff>
    </xdr:to>
    <xdr:pic>
      <xdr:nvPicPr>
        <xdr:cNvPr id="65363" name="Picture 3696" descr="macroscop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66675" y="103222425"/>
          <a:ext cx="7715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105</xdr:row>
      <xdr:rowOff>38100</xdr:rowOff>
    </xdr:from>
    <xdr:to>
      <xdr:col>1</xdr:col>
      <xdr:colOff>695325</xdr:colOff>
      <xdr:row>105</xdr:row>
      <xdr:rowOff>571500</xdr:rowOff>
    </xdr:to>
    <xdr:pic>
      <xdr:nvPicPr>
        <xdr:cNvPr id="65364" name="Picture 3698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40701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106</xdr:row>
      <xdr:rowOff>38100</xdr:rowOff>
    </xdr:from>
    <xdr:to>
      <xdr:col>1</xdr:col>
      <xdr:colOff>695325</xdr:colOff>
      <xdr:row>106</xdr:row>
      <xdr:rowOff>571500</xdr:rowOff>
    </xdr:to>
    <xdr:pic>
      <xdr:nvPicPr>
        <xdr:cNvPr id="65365" name="Picture 3700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46797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77</xdr:row>
      <xdr:rowOff>666750</xdr:rowOff>
    </xdr:from>
    <xdr:to>
      <xdr:col>3</xdr:col>
      <xdr:colOff>371475</xdr:colOff>
      <xdr:row>77</xdr:row>
      <xdr:rowOff>1228725</xdr:rowOff>
    </xdr:to>
    <xdr:pic>
      <xdr:nvPicPr>
        <xdr:cNvPr id="65367" name="Picture 3705" descr="NVR-810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95250" y="81067275"/>
          <a:ext cx="11811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72</xdr:row>
      <xdr:rowOff>219075</xdr:rowOff>
    </xdr:from>
    <xdr:to>
      <xdr:col>3</xdr:col>
      <xdr:colOff>152400</xdr:colOff>
      <xdr:row>72</xdr:row>
      <xdr:rowOff>885825</xdr:rowOff>
    </xdr:to>
    <xdr:pic>
      <xdr:nvPicPr>
        <xdr:cNvPr id="65368" name="Picture 3706" descr="nvr_401_medium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7117" t="9523" r="7829" b="5292"/>
        <a:stretch>
          <a:fillRect/>
        </a:stretch>
      </xdr:blipFill>
      <xdr:spPr bwMode="auto">
        <a:xfrm>
          <a:off x="66675" y="73914000"/>
          <a:ext cx="99060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107</xdr:row>
      <xdr:rowOff>38100</xdr:rowOff>
    </xdr:from>
    <xdr:to>
      <xdr:col>1</xdr:col>
      <xdr:colOff>695325</xdr:colOff>
      <xdr:row>107</xdr:row>
      <xdr:rowOff>571500</xdr:rowOff>
    </xdr:to>
    <xdr:pic>
      <xdr:nvPicPr>
        <xdr:cNvPr id="65369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52893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136</xdr:row>
      <xdr:rowOff>38100</xdr:rowOff>
    </xdr:from>
    <xdr:to>
      <xdr:col>3</xdr:col>
      <xdr:colOff>952500</xdr:colOff>
      <xdr:row>137</xdr:row>
      <xdr:rowOff>561975</xdr:rowOff>
    </xdr:to>
    <xdr:pic>
      <xdr:nvPicPr>
        <xdr:cNvPr id="65370" name="Рисунок 1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85725" y="123386850"/>
          <a:ext cx="1771650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130</xdr:row>
      <xdr:rowOff>38100</xdr:rowOff>
    </xdr:from>
    <xdr:to>
      <xdr:col>1</xdr:col>
      <xdr:colOff>695325</xdr:colOff>
      <xdr:row>130</xdr:row>
      <xdr:rowOff>571500</xdr:rowOff>
    </xdr:to>
    <xdr:pic>
      <xdr:nvPicPr>
        <xdr:cNvPr id="65371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97292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142</xdr:row>
      <xdr:rowOff>38100</xdr:rowOff>
    </xdr:from>
    <xdr:to>
      <xdr:col>1</xdr:col>
      <xdr:colOff>695325</xdr:colOff>
      <xdr:row>142</xdr:row>
      <xdr:rowOff>571500</xdr:rowOff>
    </xdr:to>
    <xdr:pic>
      <xdr:nvPicPr>
        <xdr:cNvPr id="65372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70444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131</xdr:row>
      <xdr:rowOff>38100</xdr:rowOff>
    </xdr:from>
    <xdr:to>
      <xdr:col>1</xdr:col>
      <xdr:colOff>695325</xdr:colOff>
      <xdr:row>131</xdr:row>
      <xdr:rowOff>571500</xdr:rowOff>
    </xdr:to>
    <xdr:pic>
      <xdr:nvPicPr>
        <xdr:cNvPr id="65373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03388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128</xdr:row>
      <xdr:rowOff>38100</xdr:rowOff>
    </xdr:from>
    <xdr:to>
      <xdr:col>1</xdr:col>
      <xdr:colOff>695325</xdr:colOff>
      <xdr:row>128</xdr:row>
      <xdr:rowOff>571500</xdr:rowOff>
    </xdr:to>
    <xdr:pic>
      <xdr:nvPicPr>
        <xdr:cNvPr id="65374" name="Picture 3698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85100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129</xdr:row>
      <xdr:rowOff>38100</xdr:rowOff>
    </xdr:from>
    <xdr:to>
      <xdr:col>1</xdr:col>
      <xdr:colOff>695325</xdr:colOff>
      <xdr:row>129</xdr:row>
      <xdr:rowOff>571500</xdr:rowOff>
    </xdr:to>
    <xdr:pic>
      <xdr:nvPicPr>
        <xdr:cNvPr id="65375" name="Picture 3700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91196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126</xdr:row>
      <xdr:rowOff>47625</xdr:rowOff>
    </xdr:from>
    <xdr:to>
      <xdr:col>3</xdr:col>
      <xdr:colOff>952500</xdr:colOff>
      <xdr:row>127</xdr:row>
      <xdr:rowOff>571500</xdr:rowOff>
    </xdr:to>
    <xdr:pic>
      <xdr:nvPicPr>
        <xdr:cNvPr id="65376" name="Рисунок 128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85725" y="117300375"/>
          <a:ext cx="1771650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133</xdr:row>
      <xdr:rowOff>38100</xdr:rowOff>
    </xdr:from>
    <xdr:to>
      <xdr:col>1</xdr:col>
      <xdr:colOff>695325</xdr:colOff>
      <xdr:row>133</xdr:row>
      <xdr:rowOff>571500</xdr:rowOff>
    </xdr:to>
    <xdr:pic>
      <xdr:nvPicPr>
        <xdr:cNvPr id="65377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15580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134</xdr:row>
      <xdr:rowOff>38100</xdr:rowOff>
    </xdr:from>
    <xdr:to>
      <xdr:col>1</xdr:col>
      <xdr:colOff>695325</xdr:colOff>
      <xdr:row>134</xdr:row>
      <xdr:rowOff>571500</xdr:rowOff>
    </xdr:to>
    <xdr:pic>
      <xdr:nvPicPr>
        <xdr:cNvPr id="65378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21676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132</xdr:row>
      <xdr:rowOff>38100</xdr:rowOff>
    </xdr:from>
    <xdr:to>
      <xdr:col>1</xdr:col>
      <xdr:colOff>695325</xdr:colOff>
      <xdr:row>132</xdr:row>
      <xdr:rowOff>571500</xdr:rowOff>
    </xdr:to>
    <xdr:pic>
      <xdr:nvPicPr>
        <xdr:cNvPr id="65379" name="Picture 3700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09484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135</xdr:row>
      <xdr:rowOff>38100</xdr:rowOff>
    </xdr:from>
    <xdr:to>
      <xdr:col>1</xdr:col>
      <xdr:colOff>695325</xdr:colOff>
      <xdr:row>135</xdr:row>
      <xdr:rowOff>571500</xdr:rowOff>
    </xdr:to>
    <xdr:pic>
      <xdr:nvPicPr>
        <xdr:cNvPr id="65380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27772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140</xdr:row>
      <xdr:rowOff>38100</xdr:rowOff>
    </xdr:from>
    <xdr:to>
      <xdr:col>1</xdr:col>
      <xdr:colOff>695325</xdr:colOff>
      <xdr:row>140</xdr:row>
      <xdr:rowOff>571500</xdr:rowOff>
    </xdr:to>
    <xdr:pic>
      <xdr:nvPicPr>
        <xdr:cNvPr id="65381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58252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141</xdr:row>
      <xdr:rowOff>38100</xdr:rowOff>
    </xdr:from>
    <xdr:to>
      <xdr:col>1</xdr:col>
      <xdr:colOff>695325</xdr:colOff>
      <xdr:row>141</xdr:row>
      <xdr:rowOff>571500</xdr:rowOff>
    </xdr:to>
    <xdr:pic>
      <xdr:nvPicPr>
        <xdr:cNvPr id="65382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64348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138</xdr:row>
      <xdr:rowOff>38100</xdr:rowOff>
    </xdr:from>
    <xdr:to>
      <xdr:col>1</xdr:col>
      <xdr:colOff>695325</xdr:colOff>
      <xdr:row>138</xdr:row>
      <xdr:rowOff>571500</xdr:rowOff>
    </xdr:to>
    <xdr:pic>
      <xdr:nvPicPr>
        <xdr:cNvPr id="65383" name="Picture 3698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46060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139</xdr:row>
      <xdr:rowOff>38100</xdr:rowOff>
    </xdr:from>
    <xdr:to>
      <xdr:col>1</xdr:col>
      <xdr:colOff>695325</xdr:colOff>
      <xdr:row>139</xdr:row>
      <xdr:rowOff>571500</xdr:rowOff>
    </xdr:to>
    <xdr:pic>
      <xdr:nvPicPr>
        <xdr:cNvPr id="65384" name="Picture 3700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252156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80</xdr:row>
      <xdr:rowOff>1019175</xdr:rowOff>
    </xdr:from>
    <xdr:to>
      <xdr:col>4</xdr:col>
      <xdr:colOff>904875</xdr:colOff>
      <xdr:row>80</xdr:row>
      <xdr:rowOff>1352550</xdr:rowOff>
    </xdr:to>
    <xdr:pic>
      <xdr:nvPicPr>
        <xdr:cNvPr id="65385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8553450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80</xdr:row>
      <xdr:rowOff>1057275</xdr:rowOff>
    </xdr:from>
    <xdr:to>
      <xdr:col>3</xdr:col>
      <xdr:colOff>742950</xdr:colOff>
      <xdr:row>80</xdr:row>
      <xdr:rowOff>1504950</xdr:rowOff>
    </xdr:to>
    <xdr:pic>
      <xdr:nvPicPr>
        <xdr:cNvPr id="65386" name="Picture 3595" descr="AVH306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 t="2110"/>
        <a:stretch>
          <a:fillRect/>
        </a:stretch>
      </xdr:blipFill>
      <xdr:spPr bwMode="auto">
        <a:xfrm>
          <a:off x="76200" y="85572600"/>
          <a:ext cx="15716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75</xdr:row>
      <xdr:rowOff>847725</xdr:rowOff>
    </xdr:from>
    <xdr:to>
      <xdr:col>4</xdr:col>
      <xdr:colOff>962025</xdr:colOff>
      <xdr:row>75</xdr:row>
      <xdr:rowOff>1190625</xdr:rowOff>
    </xdr:to>
    <xdr:pic>
      <xdr:nvPicPr>
        <xdr:cNvPr id="65387" name="Рисунок 226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943100" y="785431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82</xdr:row>
      <xdr:rowOff>857250</xdr:rowOff>
    </xdr:from>
    <xdr:to>
      <xdr:col>4</xdr:col>
      <xdr:colOff>962025</xdr:colOff>
      <xdr:row>82</xdr:row>
      <xdr:rowOff>1200150</xdr:rowOff>
    </xdr:to>
    <xdr:pic>
      <xdr:nvPicPr>
        <xdr:cNvPr id="65388" name="Рисунок 226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943100" y="8847772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14</xdr:row>
      <xdr:rowOff>1028700</xdr:rowOff>
    </xdr:from>
    <xdr:to>
      <xdr:col>4</xdr:col>
      <xdr:colOff>904875</xdr:colOff>
      <xdr:row>14</xdr:row>
      <xdr:rowOff>1362075</xdr:rowOff>
    </xdr:to>
    <xdr:pic>
      <xdr:nvPicPr>
        <xdr:cNvPr id="65389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58007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14</xdr:row>
      <xdr:rowOff>428625</xdr:rowOff>
    </xdr:from>
    <xdr:to>
      <xdr:col>1</xdr:col>
      <xdr:colOff>733425</xdr:colOff>
      <xdr:row>14</xdr:row>
      <xdr:rowOff>1400175</xdr:rowOff>
    </xdr:to>
    <xdr:pic>
      <xdr:nvPicPr>
        <xdr:cNvPr id="65390" name="Рисунок 106" descr="AVN 80X_0.jpg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61925" y="5200650"/>
          <a:ext cx="600075" cy="971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15</xdr:row>
      <xdr:rowOff>762000</xdr:rowOff>
    </xdr:from>
    <xdr:to>
      <xdr:col>1</xdr:col>
      <xdr:colOff>800100</xdr:colOff>
      <xdr:row>16</xdr:row>
      <xdr:rowOff>485775</xdr:rowOff>
    </xdr:to>
    <xdr:pic>
      <xdr:nvPicPr>
        <xdr:cNvPr id="65391" name="Picture 6912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b="10420"/>
        <a:stretch>
          <a:fillRect/>
        </a:stretch>
      </xdr:blipFill>
      <xdr:spPr bwMode="auto">
        <a:xfrm>
          <a:off x="76200" y="7248525"/>
          <a:ext cx="752475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13</xdr:row>
      <xdr:rowOff>609600</xdr:rowOff>
    </xdr:from>
    <xdr:to>
      <xdr:col>4</xdr:col>
      <xdr:colOff>904875</xdr:colOff>
      <xdr:row>13</xdr:row>
      <xdr:rowOff>942975</xdr:rowOff>
    </xdr:to>
    <xdr:pic>
      <xdr:nvPicPr>
        <xdr:cNvPr id="65392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41243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12</xdr:row>
      <xdr:rowOff>66675</xdr:rowOff>
    </xdr:from>
    <xdr:to>
      <xdr:col>1</xdr:col>
      <xdr:colOff>695325</xdr:colOff>
      <xdr:row>12</xdr:row>
      <xdr:rowOff>1095375</xdr:rowOff>
    </xdr:to>
    <xdr:pic>
      <xdr:nvPicPr>
        <xdr:cNvPr id="65393" name="Picture 6920" descr="AVN801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 t="1099"/>
        <a:stretch>
          <a:fillRect/>
        </a:stretch>
      </xdr:blipFill>
      <xdr:spPr bwMode="auto">
        <a:xfrm>
          <a:off x="200025" y="2438400"/>
          <a:ext cx="523875" cy="1028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15</xdr:row>
      <xdr:rowOff>676275</xdr:rowOff>
    </xdr:from>
    <xdr:to>
      <xdr:col>4</xdr:col>
      <xdr:colOff>904875</xdr:colOff>
      <xdr:row>15</xdr:row>
      <xdr:rowOff>1009650</xdr:rowOff>
    </xdr:to>
    <xdr:pic>
      <xdr:nvPicPr>
        <xdr:cNvPr id="65394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716280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104775</xdr:colOff>
      <xdr:row>16</xdr:row>
      <xdr:rowOff>666750</xdr:rowOff>
    </xdr:from>
    <xdr:to>
      <xdr:col>4</xdr:col>
      <xdr:colOff>914400</xdr:colOff>
      <xdr:row>16</xdr:row>
      <xdr:rowOff>1000125</xdr:rowOff>
    </xdr:to>
    <xdr:pic>
      <xdr:nvPicPr>
        <xdr:cNvPr id="65395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9775" y="841057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104775</xdr:colOff>
      <xdr:row>11</xdr:row>
      <xdr:rowOff>466725</xdr:rowOff>
    </xdr:from>
    <xdr:to>
      <xdr:col>4</xdr:col>
      <xdr:colOff>914400</xdr:colOff>
      <xdr:row>11</xdr:row>
      <xdr:rowOff>800100</xdr:rowOff>
    </xdr:to>
    <xdr:pic>
      <xdr:nvPicPr>
        <xdr:cNvPr id="65396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9775" y="182880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12</xdr:row>
      <xdr:rowOff>581025</xdr:rowOff>
    </xdr:from>
    <xdr:to>
      <xdr:col>4</xdr:col>
      <xdr:colOff>904875</xdr:colOff>
      <xdr:row>12</xdr:row>
      <xdr:rowOff>914400</xdr:rowOff>
    </xdr:to>
    <xdr:pic>
      <xdr:nvPicPr>
        <xdr:cNvPr id="65397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295275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22</xdr:row>
      <xdr:rowOff>590550</xdr:rowOff>
    </xdr:from>
    <xdr:to>
      <xdr:col>4</xdr:col>
      <xdr:colOff>904875</xdr:colOff>
      <xdr:row>22</xdr:row>
      <xdr:rowOff>923925</xdr:rowOff>
    </xdr:to>
    <xdr:pic>
      <xdr:nvPicPr>
        <xdr:cNvPr id="65398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125825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21</xdr:row>
      <xdr:rowOff>238125</xdr:rowOff>
    </xdr:from>
    <xdr:to>
      <xdr:col>1</xdr:col>
      <xdr:colOff>771525</xdr:colOff>
      <xdr:row>21</xdr:row>
      <xdr:rowOff>819150</xdr:rowOff>
    </xdr:to>
    <xdr:pic>
      <xdr:nvPicPr>
        <xdr:cNvPr id="65399" name="Picture 7182" descr="AVN222_L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104775" y="11201400"/>
          <a:ext cx="6953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21</xdr:row>
      <xdr:rowOff>514350</xdr:rowOff>
    </xdr:from>
    <xdr:to>
      <xdr:col>4</xdr:col>
      <xdr:colOff>904875</xdr:colOff>
      <xdr:row>21</xdr:row>
      <xdr:rowOff>847725</xdr:rowOff>
    </xdr:to>
    <xdr:pic>
      <xdr:nvPicPr>
        <xdr:cNvPr id="65400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114776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22</xdr:row>
      <xdr:rowOff>419100</xdr:rowOff>
    </xdr:from>
    <xdr:to>
      <xdr:col>1</xdr:col>
      <xdr:colOff>781050</xdr:colOff>
      <xdr:row>22</xdr:row>
      <xdr:rowOff>809625</xdr:rowOff>
    </xdr:to>
    <xdr:pic>
      <xdr:nvPicPr>
        <xdr:cNvPr id="65401" name="Рисунок 2"/>
        <xdr:cNvPicPr>
          <a:picLocks noChangeAspect="1"/>
        </xdr:cNvPicPr>
      </xdr:nvPicPr>
      <xdr:blipFill>
        <a:blip xmlns:r="http://schemas.openxmlformats.org/officeDocument/2006/relationships" r:embed="rId17"/>
        <a:srcRect l="7710" t="14276" r="12851" b="19917"/>
        <a:stretch>
          <a:fillRect/>
        </a:stretch>
      </xdr:blipFill>
      <xdr:spPr bwMode="auto">
        <a:xfrm>
          <a:off x="104775" y="12411075"/>
          <a:ext cx="70485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28</xdr:row>
      <xdr:rowOff>857250</xdr:rowOff>
    </xdr:from>
    <xdr:to>
      <xdr:col>4</xdr:col>
      <xdr:colOff>962025</xdr:colOff>
      <xdr:row>28</xdr:row>
      <xdr:rowOff>1190625</xdr:rowOff>
    </xdr:to>
    <xdr:pic>
      <xdr:nvPicPr>
        <xdr:cNvPr id="65402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211550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29</xdr:row>
      <xdr:rowOff>847725</xdr:rowOff>
    </xdr:from>
    <xdr:to>
      <xdr:col>4</xdr:col>
      <xdr:colOff>962025</xdr:colOff>
      <xdr:row>29</xdr:row>
      <xdr:rowOff>1181100</xdr:rowOff>
    </xdr:to>
    <xdr:pic>
      <xdr:nvPicPr>
        <xdr:cNvPr id="65403" name="Рисунок 228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2286000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31</xdr:row>
      <xdr:rowOff>1181100</xdr:rowOff>
    </xdr:from>
    <xdr:to>
      <xdr:col>4</xdr:col>
      <xdr:colOff>962025</xdr:colOff>
      <xdr:row>31</xdr:row>
      <xdr:rowOff>1514475</xdr:rowOff>
    </xdr:to>
    <xdr:pic>
      <xdr:nvPicPr>
        <xdr:cNvPr id="65404" name="Рисунок 228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2692717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55</xdr:row>
      <xdr:rowOff>133350</xdr:rowOff>
    </xdr:from>
    <xdr:to>
      <xdr:col>3</xdr:col>
      <xdr:colOff>685800</xdr:colOff>
      <xdr:row>55</xdr:row>
      <xdr:rowOff>1228725</xdr:rowOff>
    </xdr:to>
    <xdr:pic>
      <xdr:nvPicPr>
        <xdr:cNvPr id="65405" name="Picture 6621" descr="AVI321_L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04775" y="53806725"/>
          <a:ext cx="1485900" cy="1095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55</xdr:row>
      <xdr:rowOff>809625</xdr:rowOff>
    </xdr:from>
    <xdr:to>
      <xdr:col>4</xdr:col>
      <xdr:colOff>895350</xdr:colOff>
      <xdr:row>55</xdr:row>
      <xdr:rowOff>1143000</xdr:rowOff>
    </xdr:to>
    <xdr:pic>
      <xdr:nvPicPr>
        <xdr:cNvPr id="65406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5448300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62</xdr:row>
      <xdr:rowOff>1085850</xdr:rowOff>
    </xdr:from>
    <xdr:to>
      <xdr:col>4</xdr:col>
      <xdr:colOff>962025</xdr:colOff>
      <xdr:row>62</xdr:row>
      <xdr:rowOff>1419225</xdr:rowOff>
    </xdr:to>
    <xdr:pic>
      <xdr:nvPicPr>
        <xdr:cNvPr id="65407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6812280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63</xdr:row>
      <xdr:rowOff>1066800</xdr:rowOff>
    </xdr:from>
    <xdr:to>
      <xdr:col>4</xdr:col>
      <xdr:colOff>962025</xdr:colOff>
      <xdr:row>63</xdr:row>
      <xdr:rowOff>1400175</xdr:rowOff>
    </xdr:to>
    <xdr:pic>
      <xdr:nvPicPr>
        <xdr:cNvPr id="65408" name="Рисунок 228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7023735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50</xdr:row>
      <xdr:rowOff>752475</xdr:rowOff>
    </xdr:from>
    <xdr:to>
      <xdr:col>4</xdr:col>
      <xdr:colOff>904875</xdr:colOff>
      <xdr:row>50</xdr:row>
      <xdr:rowOff>1085850</xdr:rowOff>
    </xdr:to>
    <xdr:pic>
      <xdr:nvPicPr>
        <xdr:cNvPr id="65409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5109210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50</xdr:row>
      <xdr:rowOff>866775</xdr:rowOff>
    </xdr:from>
    <xdr:to>
      <xdr:col>3</xdr:col>
      <xdr:colOff>409575</xdr:colOff>
      <xdr:row>51</xdr:row>
      <xdr:rowOff>676275</xdr:rowOff>
    </xdr:to>
    <xdr:pic>
      <xdr:nvPicPr>
        <xdr:cNvPr id="65410" name="Picture 6629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85725" y="51206400"/>
          <a:ext cx="1228725" cy="1352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40</xdr:row>
      <xdr:rowOff>552450</xdr:rowOff>
    </xdr:from>
    <xdr:to>
      <xdr:col>4</xdr:col>
      <xdr:colOff>895350</xdr:colOff>
      <xdr:row>40</xdr:row>
      <xdr:rowOff>885825</xdr:rowOff>
    </xdr:to>
    <xdr:pic>
      <xdr:nvPicPr>
        <xdr:cNvPr id="65411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3577590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41</xdr:row>
      <xdr:rowOff>552450</xdr:rowOff>
    </xdr:from>
    <xdr:to>
      <xdr:col>4</xdr:col>
      <xdr:colOff>895350</xdr:colOff>
      <xdr:row>41</xdr:row>
      <xdr:rowOff>885825</xdr:rowOff>
    </xdr:to>
    <xdr:pic>
      <xdr:nvPicPr>
        <xdr:cNvPr id="65412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3676650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42</xdr:row>
      <xdr:rowOff>552450</xdr:rowOff>
    </xdr:from>
    <xdr:to>
      <xdr:col>4</xdr:col>
      <xdr:colOff>895350</xdr:colOff>
      <xdr:row>42</xdr:row>
      <xdr:rowOff>885825</xdr:rowOff>
    </xdr:to>
    <xdr:pic>
      <xdr:nvPicPr>
        <xdr:cNvPr id="65413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3790950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41</xdr:row>
      <xdr:rowOff>104775</xdr:rowOff>
    </xdr:from>
    <xdr:to>
      <xdr:col>3</xdr:col>
      <xdr:colOff>142875</xdr:colOff>
      <xdr:row>41</xdr:row>
      <xdr:rowOff>1104900</xdr:rowOff>
    </xdr:to>
    <xdr:pic>
      <xdr:nvPicPr>
        <xdr:cNvPr id="65414" name="Picture 6927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66675" y="36318825"/>
          <a:ext cx="981075" cy="1000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35</xdr:row>
      <xdr:rowOff>133350</xdr:rowOff>
    </xdr:from>
    <xdr:to>
      <xdr:col>3</xdr:col>
      <xdr:colOff>676275</xdr:colOff>
      <xdr:row>35</xdr:row>
      <xdr:rowOff>838200</xdr:rowOff>
    </xdr:to>
    <xdr:pic>
      <xdr:nvPicPr>
        <xdr:cNvPr id="65415" name="Picture 7013" descr="aircam-500x500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 l="9599" t="19354" r="4601" b="15807"/>
        <a:stretch>
          <a:fillRect/>
        </a:stretch>
      </xdr:blipFill>
      <xdr:spPr bwMode="auto">
        <a:xfrm>
          <a:off x="66675" y="28146375"/>
          <a:ext cx="151447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76200</xdr:colOff>
      <xdr:row>35</xdr:row>
      <xdr:rowOff>390525</xdr:rowOff>
    </xdr:from>
    <xdr:to>
      <xdr:col>4</xdr:col>
      <xdr:colOff>933450</xdr:colOff>
      <xdr:row>35</xdr:row>
      <xdr:rowOff>790575</xdr:rowOff>
    </xdr:to>
    <xdr:pic>
      <xdr:nvPicPr>
        <xdr:cNvPr id="65416" name="Picture 7015" descr="загруженное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lum contrast="12000"/>
        </a:blip>
        <a:srcRect l="8495" t="22681" r="9267" b="25258"/>
        <a:stretch>
          <a:fillRect/>
        </a:stretch>
      </xdr:blipFill>
      <xdr:spPr bwMode="auto">
        <a:xfrm>
          <a:off x="1981200" y="28403550"/>
          <a:ext cx="8572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39</xdr:row>
      <xdr:rowOff>38100</xdr:rowOff>
    </xdr:from>
    <xdr:to>
      <xdr:col>3</xdr:col>
      <xdr:colOff>190500</xdr:colOff>
      <xdr:row>39</xdr:row>
      <xdr:rowOff>1066800</xdr:rowOff>
    </xdr:to>
    <xdr:pic>
      <xdr:nvPicPr>
        <xdr:cNvPr id="65417" name="Picture 7095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 b="9888"/>
        <a:stretch>
          <a:fillRect/>
        </a:stretch>
      </xdr:blipFill>
      <xdr:spPr bwMode="auto">
        <a:xfrm>
          <a:off x="114300" y="34147125"/>
          <a:ext cx="981075" cy="1028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39</xdr:row>
      <xdr:rowOff>552450</xdr:rowOff>
    </xdr:from>
    <xdr:to>
      <xdr:col>4</xdr:col>
      <xdr:colOff>895350</xdr:colOff>
      <xdr:row>39</xdr:row>
      <xdr:rowOff>885825</xdr:rowOff>
    </xdr:to>
    <xdr:pic>
      <xdr:nvPicPr>
        <xdr:cNvPr id="65418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3466147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48</xdr:row>
      <xdr:rowOff>742950</xdr:rowOff>
    </xdr:from>
    <xdr:to>
      <xdr:col>4</xdr:col>
      <xdr:colOff>895350</xdr:colOff>
      <xdr:row>48</xdr:row>
      <xdr:rowOff>1076325</xdr:rowOff>
    </xdr:to>
    <xdr:pic>
      <xdr:nvPicPr>
        <xdr:cNvPr id="65419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4796790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48</xdr:row>
      <xdr:rowOff>66675</xdr:rowOff>
    </xdr:from>
    <xdr:to>
      <xdr:col>3</xdr:col>
      <xdr:colOff>323850</xdr:colOff>
      <xdr:row>48</xdr:row>
      <xdr:rowOff>1343025</xdr:rowOff>
    </xdr:to>
    <xdr:pic>
      <xdr:nvPicPr>
        <xdr:cNvPr id="65420" name="Picture 7107" descr="новый-2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76200" y="47291625"/>
          <a:ext cx="1152525" cy="1276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44</xdr:row>
      <xdr:rowOff>733425</xdr:rowOff>
    </xdr:from>
    <xdr:to>
      <xdr:col>4</xdr:col>
      <xdr:colOff>895350</xdr:colOff>
      <xdr:row>44</xdr:row>
      <xdr:rowOff>1066800</xdr:rowOff>
    </xdr:to>
    <xdr:pic>
      <xdr:nvPicPr>
        <xdr:cNvPr id="65421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4079557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43</xdr:row>
      <xdr:rowOff>752475</xdr:rowOff>
    </xdr:from>
    <xdr:to>
      <xdr:col>4</xdr:col>
      <xdr:colOff>895350</xdr:colOff>
      <xdr:row>43</xdr:row>
      <xdr:rowOff>1085850</xdr:rowOff>
    </xdr:to>
    <xdr:pic>
      <xdr:nvPicPr>
        <xdr:cNvPr id="65422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392525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114300</xdr:colOff>
      <xdr:row>49</xdr:row>
      <xdr:rowOff>742950</xdr:rowOff>
    </xdr:from>
    <xdr:to>
      <xdr:col>4</xdr:col>
      <xdr:colOff>923925</xdr:colOff>
      <xdr:row>49</xdr:row>
      <xdr:rowOff>1076325</xdr:rowOff>
    </xdr:to>
    <xdr:pic>
      <xdr:nvPicPr>
        <xdr:cNvPr id="65423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19300" y="4936807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43</xdr:row>
      <xdr:rowOff>981075</xdr:rowOff>
    </xdr:from>
    <xdr:to>
      <xdr:col>3</xdr:col>
      <xdr:colOff>142875</xdr:colOff>
      <xdr:row>44</xdr:row>
      <xdr:rowOff>542925</xdr:rowOff>
    </xdr:to>
    <xdr:pic>
      <xdr:nvPicPr>
        <xdr:cNvPr id="65424" name="Picture 7138" descr="AVM359_L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76200" y="39481125"/>
          <a:ext cx="971550" cy="1123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49</xdr:row>
      <xdr:rowOff>361950</xdr:rowOff>
    </xdr:from>
    <xdr:to>
      <xdr:col>3</xdr:col>
      <xdr:colOff>371475</xdr:colOff>
      <xdr:row>49</xdr:row>
      <xdr:rowOff>1562100</xdr:rowOff>
    </xdr:to>
    <xdr:pic>
      <xdr:nvPicPr>
        <xdr:cNvPr id="65425" name="Picture 7139" descr="3749aaa8ee129d7e919bddcc7e09cd36_M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 b="10313"/>
        <a:stretch>
          <a:fillRect/>
        </a:stretch>
      </xdr:blipFill>
      <xdr:spPr bwMode="auto">
        <a:xfrm>
          <a:off x="76200" y="48987075"/>
          <a:ext cx="120015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36</xdr:row>
      <xdr:rowOff>933450</xdr:rowOff>
    </xdr:from>
    <xdr:to>
      <xdr:col>4</xdr:col>
      <xdr:colOff>962025</xdr:colOff>
      <xdr:row>36</xdr:row>
      <xdr:rowOff>1266825</xdr:rowOff>
    </xdr:to>
    <xdr:pic>
      <xdr:nvPicPr>
        <xdr:cNvPr id="65426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298037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</xdr:colOff>
      <xdr:row>38</xdr:row>
      <xdr:rowOff>1181100</xdr:rowOff>
    </xdr:from>
    <xdr:to>
      <xdr:col>4</xdr:col>
      <xdr:colOff>933450</xdr:colOff>
      <xdr:row>38</xdr:row>
      <xdr:rowOff>1514475</xdr:rowOff>
    </xdr:to>
    <xdr:pic>
      <xdr:nvPicPr>
        <xdr:cNvPr id="65427" name="Рисунок 228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14525" y="3332797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47</xdr:row>
      <xdr:rowOff>1181100</xdr:rowOff>
    </xdr:from>
    <xdr:to>
      <xdr:col>4</xdr:col>
      <xdr:colOff>962025</xdr:colOff>
      <xdr:row>47</xdr:row>
      <xdr:rowOff>1514475</xdr:rowOff>
    </xdr:to>
    <xdr:pic>
      <xdr:nvPicPr>
        <xdr:cNvPr id="65428" name="Рисунок 228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4638675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51</xdr:row>
      <xdr:rowOff>790575</xdr:rowOff>
    </xdr:from>
    <xdr:to>
      <xdr:col>4</xdr:col>
      <xdr:colOff>904875</xdr:colOff>
      <xdr:row>51</xdr:row>
      <xdr:rowOff>1123950</xdr:rowOff>
    </xdr:to>
    <xdr:pic>
      <xdr:nvPicPr>
        <xdr:cNvPr id="65429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5267325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81</xdr:row>
      <xdr:rowOff>1171575</xdr:rowOff>
    </xdr:from>
    <xdr:to>
      <xdr:col>3</xdr:col>
      <xdr:colOff>923925</xdr:colOff>
      <xdr:row>82</xdr:row>
      <xdr:rowOff>247650</xdr:rowOff>
    </xdr:to>
    <xdr:pic>
      <xdr:nvPicPr>
        <xdr:cNvPr id="65430" name="Picture 5891" descr="NS316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85725" y="87363300"/>
          <a:ext cx="17430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74</xdr:row>
      <xdr:rowOff>1123950</xdr:rowOff>
    </xdr:from>
    <xdr:to>
      <xdr:col>3</xdr:col>
      <xdr:colOff>923925</xdr:colOff>
      <xdr:row>75</xdr:row>
      <xdr:rowOff>257175</xdr:rowOff>
    </xdr:to>
    <xdr:pic>
      <xdr:nvPicPr>
        <xdr:cNvPr id="65431" name="Picture 5893" descr="NS304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85725" y="77447775"/>
          <a:ext cx="17430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36</xdr:row>
      <xdr:rowOff>1476375</xdr:rowOff>
    </xdr:from>
    <xdr:to>
      <xdr:col>3</xdr:col>
      <xdr:colOff>333375</xdr:colOff>
      <xdr:row>37</xdr:row>
      <xdr:rowOff>647700</xdr:rowOff>
    </xdr:to>
    <xdr:pic>
      <xdr:nvPicPr>
        <xdr:cNvPr id="65432" name="Picture 5896" descr="X216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76200" y="30346650"/>
          <a:ext cx="116205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23</xdr:row>
      <xdr:rowOff>666750</xdr:rowOff>
    </xdr:from>
    <xdr:to>
      <xdr:col>4</xdr:col>
      <xdr:colOff>904875</xdr:colOff>
      <xdr:row>23</xdr:row>
      <xdr:rowOff>1000125</xdr:rowOff>
    </xdr:to>
    <xdr:pic>
      <xdr:nvPicPr>
        <xdr:cNvPr id="65433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139160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38100</xdr:colOff>
      <xdr:row>23</xdr:row>
      <xdr:rowOff>342900</xdr:rowOff>
    </xdr:from>
    <xdr:to>
      <xdr:col>1</xdr:col>
      <xdr:colOff>809625</xdr:colOff>
      <xdr:row>23</xdr:row>
      <xdr:rowOff>971550</xdr:rowOff>
    </xdr:to>
    <xdr:pic>
      <xdr:nvPicPr>
        <xdr:cNvPr id="65434" name="Picture 6922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 t="2295" b="17705"/>
        <a:stretch>
          <a:fillRect/>
        </a:stretch>
      </xdr:blipFill>
      <xdr:spPr bwMode="auto">
        <a:xfrm>
          <a:off x="66675" y="13592175"/>
          <a:ext cx="77152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46</xdr:row>
      <xdr:rowOff>1171575</xdr:rowOff>
    </xdr:from>
    <xdr:to>
      <xdr:col>4</xdr:col>
      <xdr:colOff>962025</xdr:colOff>
      <xdr:row>46</xdr:row>
      <xdr:rowOff>1504950</xdr:rowOff>
    </xdr:to>
    <xdr:pic>
      <xdr:nvPicPr>
        <xdr:cNvPr id="65435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443579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73</xdr:row>
      <xdr:rowOff>800100</xdr:rowOff>
    </xdr:from>
    <xdr:to>
      <xdr:col>4</xdr:col>
      <xdr:colOff>895350</xdr:colOff>
      <xdr:row>73</xdr:row>
      <xdr:rowOff>1133475</xdr:rowOff>
    </xdr:to>
    <xdr:pic>
      <xdr:nvPicPr>
        <xdr:cNvPr id="65436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757523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73</xdr:row>
      <xdr:rowOff>762000</xdr:rowOff>
    </xdr:from>
    <xdr:to>
      <xdr:col>3</xdr:col>
      <xdr:colOff>742950</xdr:colOff>
      <xdr:row>73</xdr:row>
      <xdr:rowOff>1209675</xdr:rowOff>
    </xdr:to>
    <xdr:pic>
      <xdr:nvPicPr>
        <xdr:cNvPr id="65437" name="Picture 3704" descr="AVH306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 t="2110"/>
        <a:stretch>
          <a:fillRect/>
        </a:stretch>
      </xdr:blipFill>
      <xdr:spPr bwMode="auto">
        <a:xfrm>
          <a:off x="76200" y="75714225"/>
          <a:ext cx="15716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123</xdr:row>
      <xdr:rowOff>114300</xdr:rowOff>
    </xdr:from>
    <xdr:to>
      <xdr:col>3</xdr:col>
      <xdr:colOff>962025</xdr:colOff>
      <xdr:row>124</xdr:row>
      <xdr:rowOff>476250</xdr:rowOff>
    </xdr:to>
    <xdr:pic>
      <xdr:nvPicPr>
        <xdr:cNvPr id="65438" name="Picture 5940" descr="1995"/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66675" y="115538250"/>
          <a:ext cx="1800225" cy="971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47625</xdr:colOff>
      <xdr:row>147</xdr:row>
      <xdr:rowOff>38100</xdr:rowOff>
    </xdr:from>
    <xdr:to>
      <xdr:col>3</xdr:col>
      <xdr:colOff>742950</xdr:colOff>
      <xdr:row>147</xdr:row>
      <xdr:rowOff>1400175</xdr:rowOff>
    </xdr:to>
    <xdr:pic>
      <xdr:nvPicPr>
        <xdr:cNvPr id="65440" name="Picture 5952" descr="iCloud-service"/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rcRect/>
        <a:stretch>
          <a:fillRect/>
        </a:stretch>
      </xdr:blipFill>
      <xdr:spPr bwMode="auto">
        <a:xfrm>
          <a:off x="76200" y="128511300"/>
          <a:ext cx="1571625" cy="1362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123825</xdr:colOff>
      <xdr:row>147</xdr:row>
      <xdr:rowOff>38100</xdr:rowOff>
    </xdr:from>
    <xdr:to>
      <xdr:col>5</xdr:col>
      <xdr:colOff>2105025</xdr:colOff>
      <xdr:row>147</xdr:row>
      <xdr:rowOff>1400175</xdr:rowOff>
    </xdr:to>
    <xdr:pic>
      <xdr:nvPicPr>
        <xdr:cNvPr id="65441" name="Picture 5953" descr="UniCloud1"/>
        <xdr:cNvPicPr>
          <a:picLocks noChangeAspect="1" noChangeArrowheads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2028825" y="128511300"/>
          <a:ext cx="2981325" cy="1362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2371725</xdr:colOff>
      <xdr:row>147</xdr:row>
      <xdr:rowOff>38100</xdr:rowOff>
    </xdr:from>
    <xdr:to>
      <xdr:col>7</xdr:col>
      <xdr:colOff>609600</xdr:colOff>
      <xdr:row>147</xdr:row>
      <xdr:rowOff>1400175</xdr:rowOff>
    </xdr:to>
    <xdr:pic>
      <xdr:nvPicPr>
        <xdr:cNvPr id="65442" name="Picture 5954" descr="cloud_soft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5276850" y="128511300"/>
          <a:ext cx="1885950" cy="1362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149</xdr:row>
      <xdr:rowOff>209550</xdr:rowOff>
    </xdr:from>
    <xdr:to>
      <xdr:col>1</xdr:col>
      <xdr:colOff>809625</xdr:colOff>
      <xdr:row>149</xdr:row>
      <xdr:rowOff>781050</xdr:rowOff>
    </xdr:to>
    <xdr:pic>
      <xdr:nvPicPr>
        <xdr:cNvPr id="65443" name="Picture 5955" descr="sony_1"/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66675" y="130959225"/>
          <a:ext cx="77152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150</xdr:row>
      <xdr:rowOff>238125</xdr:rowOff>
    </xdr:from>
    <xdr:to>
      <xdr:col>1</xdr:col>
      <xdr:colOff>809625</xdr:colOff>
      <xdr:row>150</xdr:row>
      <xdr:rowOff>809625</xdr:rowOff>
    </xdr:to>
    <xdr:pic>
      <xdr:nvPicPr>
        <xdr:cNvPr id="65444" name="Picture 5977" descr="sony_1"/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66675" y="131987925"/>
          <a:ext cx="77152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56</xdr:row>
      <xdr:rowOff>885825</xdr:rowOff>
    </xdr:from>
    <xdr:to>
      <xdr:col>4</xdr:col>
      <xdr:colOff>962025</xdr:colOff>
      <xdr:row>56</xdr:row>
      <xdr:rowOff>1219200</xdr:rowOff>
    </xdr:to>
    <xdr:pic>
      <xdr:nvPicPr>
        <xdr:cNvPr id="65445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5611177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57</xdr:row>
      <xdr:rowOff>885825</xdr:rowOff>
    </xdr:from>
    <xdr:to>
      <xdr:col>4</xdr:col>
      <xdr:colOff>962025</xdr:colOff>
      <xdr:row>57</xdr:row>
      <xdr:rowOff>1219200</xdr:rowOff>
    </xdr:to>
    <xdr:pic>
      <xdr:nvPicPr>
        <xdr:cNvPr id="65446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5797867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58</xdr:row>
      <xdr:rowOff>885825</xdr:rowOff>
    </xdr:from>
    <xdr:to>
      <xdr:col>4</xdr:col>
      <xdr:colOff>962025</xdr:colOff>
      <xdr:row>58</xdr:row>
      <xdr:rowOff>1219200</xdr:rowOff>
    </xdr:to>
    <xdr:pic>
      <xdr:nvPicPr>
        <xdr:cNvPr id="65447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5984557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59</xdr:row>
      <xdr:rowOff>1085850</xdr:rowOff>
    </xdr:from>
    <xdr:to>
      <xdr:col>4</xdr:col>
      <xdr:colOff>962025</xdr:colOff>
      <xdr:row>59</xdr:row>
      <xdr:rowOff>1419225</xdr:rowOff>
    </xdr:to>
    <xdr:pic>
      <xdr:nvPicPr>
        <xdr:cNvPr id="65448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6206490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60</xdr:row>
      <xdr:rowOff>1057275</xdr:rowOff>
    </xdr:from>
    <xdr:to>
      <xdr:col>4</xdr:col>
      <xdr:colOff>962025</xdr:colOff>
      <xdr:row>60</xdr:row>
      <xdr:rowOff>1390650</xdr:rowOff>
    </xdr:to>
    <xdr:pic>
      <xdr:nvPicPr>
        <xdr:cNvPr id="65449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640556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61</xdr:row>
      <xdr:rowOff>885825</xdr:rowOff>
    </xdr:from>
    <xdr:to>
      <xdr:col>4</xdr:col>
      <xdr:colOff>962025</xdr:colOff>
      <xdr:row>61</xdr:row>
      <xdr:rowOff>1219200</xdr:rowOff>
    </xdr:to>
    <xdr:pic>
      <xdr:nvPicPr>
        <xdr:cNvPr id="65450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6590347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56</xdr:row>
      <xdr:rowOff>1219200</xdr:rowOff>
    </xdr:from>
    <xdr:to>
      <xdr:col>3</xdr:col>
      <xdr:colOff>257175</xdr:colOff>
      <xdr:row>57</xdr:row>
      <xdr:rowOff>819150</xdr:rowOff>
    </xdr:to>
    <xdr:pic>
      <xdr:nvPicPr>
        <xdr:cNvPr id="65451" name="Picture 7040" descr="P536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</a:blip>
        <a:srcRect l="21690" r="24789"/>
        <a:stretch>
          <a:fillRect/>
        </a:stretch>
      </xdr:blipFill>
      <xdr:spPr bwMode="auto">
        <a:xfrm rot="21411610" flipH="1">
          <a:off x="114300" y="56445150"/>
          <a:ext cx="1047750" cy="1466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58</xdr:row>
      <xdr:rowOff>1238250</xdr:rowOff>
    </xdr:from>
    <xdr:to>
      <xdr:col>3</xdr:col>
      <xdr:colOff>257175</xdr:colOff>
      <xdr:row>59</xdr:row>
      <xdr:rowOff>685800</xdr:rowOff>
    </xdr:to>
    <xdr:pic>
      <xdr:nvPicPr>
        <xdr:cNvPr id="65452" name="Picture 7040" descr="P537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</a:blip>
        <a:srcRect l="21690" r="24789"/>
        <a:stretch>
          <a:fillRect/>
        </a:stretch>
      </xdr:blipFill>
      <xdr:spPr bwMode="auto">
        <a:xfrm rot="21411610" flipH="1">
          <a:off x="114300" y="60198000"/>
          <a:ext cx="1047750" cy="1466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71</xdr:row>
      <xdr:rowOff>66675</xdr:rowOff>
    </xdr:from>
    <xdr:to>
      <xdr:col>1</xdr:col>
      <xdr:colOff>742950</xdr:colOff>
      <xdr:row>71</xdr:row>
      <xdr:rowOff>533400</xdr:rowOff>
    </xdr:to>
    <xdr:pic>
      <xdr:nvPicPr>
        <xdr:cNvPr id="65453" name="Picture 6011" descr="HASP_HL_Pro_dongle"/>
        <xdr:cNvPicPr>
          <a:picLocks noChangeAspect="1" noChangeArrowheads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142875" y="73152000"/>
          <a:ext cx="6286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28</xdr:row>
      <xdr:rowOff>381000</xdr:rowOff>
    </xdr:from>
    <xdr:to>
      <xdr:col>3</xdr:col>
      <xdr:colOff>57150</xdr:colOff>
      <xdr:row>28</xdr:row>
      <xdr:rowOff>1247775</xdr:rowOff>
    </xdr:to>
    <xdr:pic>
      <xdr:nvPicPr>
        <xdr:cNvPr id="65454" name="Picture 6015" descr="N216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95250" y="20678775"/>
          <a:ext cx="866775" cy="866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27</xdr:row>
      <xdr:rowOff>885825</xdr:rowOff>
    </xdr:from>
    <xdr:to>
      <xdr:col>4</xdr:col>
      <xdr:colOff>962025</xdr:colOff>
      <xdr:row>27</xdr:row>
      <xdr:rowOff>1219200</xdr:rowOff>
    </xdr:to>
    <xdr:pic>
      <xdr:nvPicPr>
        <xdr:cNvPr id="65455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1946910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30</xdr:row>
      <xdr:rowOff>1476375</xdr:rowOff>
    </xdr:from>
    <xdr:to>
      <xdr:col>3</xdr:col>
      <xdr:colOff>314325</xdr:colOff>
      <xdr:row>31</xdr:row>
      <xdr:rowOff>533400</xdr:rowOff>
    </xdr:to>
    <xdr:pic>
      <xdr:nvPicPr>
        <xdr:cNvPr id="65456" name="Picture 6019" descr="N327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95250" y="25203150"/>
          <a:ext cx="1123950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72</xdr:row>
      <xdr:rowOff>828675</xdr:rowOff>
    </xdr:from>
    <xdr:to>
      <xdr:col>4</xdr:col>
      <xdr:colOff>962025</xdr:colOff>
      <xdr:row>72</xdr:row>
      <xdr:rowOff>1066800</xdr:rowOff>
    </xdr:to>
    <xdr:pic>
      <xdr:nvPicPr>
        <xdr:cNvPr id="65457" name="Picture 6026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1943100" y="74523600"/>
          <a:ext cx="923925" cy="238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77</xdr:row>
      <xdr:rowOff>866775</xdr:rowOff>
    </xdr:from>
    <xdr:to>
      <xdr:col>4</xdr:col>
      <xdr:colOff>962025</xdr:colOff>
      <xdr:row>77</xdr:row>
      <xdr:rowOff>1104900</xdr:rowOff>
    </xdr:to>
    <xdr:pic>
      <xdr:nvPicPr>
        <xdr:cNvPr id="65458" name="Picture 6027" descr="planet"/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1943100" y="81267300"/>
          <a:ext cx="923925" cy="238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62</xdr:row>
      <xdr:rowOff>1371600</xdr:rowOff>
    </xdr:from>
    <xdr:to>
      <xdr:col>3</xdr:col>
      <xdr:colOff>581025</xdr:colOff>
      <xdr:row>63</xdr:row>
      <xdr:rowOff>733425</xdr:rowOff>
    </xdr:to>
    <xdr:pic>
      <xdr:nvPicPr>
        <xdr:cNvPr id="65459" name="Picture 6057" descr="P837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/>
        <a:srcRect/>
        <a:stretch>
          <a:fillRect/>
        </a:stretch>
      </xdr:blipFill>
      <xdr:spPr bwMode="auto">
        <a:xfrm>
          <a:off x="104775" y="68408550"/>
          <a:ext cx="1381125" cy="1495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67</xdr:row>
      <xdr:rowOff>752475</xdr:rowOff>
    </xdr:from>
    <xdr:to>
      <xdr:col>4</xdr:col>
      <xdr:colOff>942975</xdr:colOff>
      <xdr:row>67</xdr:row>
      <xdr:rowOff>1076325</xdr:rowOff>
    </xdr:to>
    <xdr:pic>
      <xdr:nvPicPr>
        <xdr:cNvPr id="65460" name="Рисунок 226"/>
        <xdr:cNvPicPr>
          <a:picLocks noChangeAspect="1"/>
        </xdr:cNvPicPr>
      </xdr:nvPicPr>
      <xdr:blipFill>
        <a:blip xmlns:r="http://schemas.openxmlformats.org/officeDocument/2006/relationships" r:embed="rId43"/>
        <a:srcRect/>
        <a:stretch>
          <a:fillRect/>
        </a:stretch>
      </xdr:blipFill>
      <xdr:spPr bwMode="auto">
        <a:xfrm>
          <a:off x="1943100" y="723042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67</xdr:row>
      <xdr:rowOff>504825</xdr:rowOff>
    </xdr:from>
    <xdr:to>
      <xdr:col>3</xdr:col>
      <xdr:colOff>762000</xdr:colOff>
      <xdr:row>67</xdr:row>
      <xdr:rowOff>1076325</xdr:rowOff>
    </xdr:to>
    <xdr:pic>
      <xdr:nvPicPr>
        <xdr:cNvPr id="65461" name="Picture 6060" descr="RC800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/>
        <a:srcRect t="23750" b="26750"/>
        <a:stretch>
          <a:fillRect/>
        </a:stretch>
      </xdr:blipFill>
      <xdr:spPr bwMode="auto">
        <a:xfrm>
          <a:off x="76200" y="72056625"/>
          <a:ext cx="159067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125</xdr:row>
      <xdr:rowOff>38100</xdr:rowOff>
    </xdr:from>
    <xdr:to>
      <xdr:col>1</xdr:col>
      <xdr:colOff>695325</xdr:colOff>
      <xdr:row>125</xdr:row>
      <xdr:rowOff>571500</xdr:rowOff>
    </xdr:to>
    <xdr:pic>
      <xdr:nvPicPr>
        <xdr:cNvPr id="65462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66812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60</xdr:row>
      <xdr:rowOff>1219200</xdr:rowOff>
    </xdr:from>
    <xdr:to>
      <xdr:col>3</xdr:col>
      <xdr:colOff>647700</xdr:colOff>
      <xdr:row>61</xdr:row>
      <xdr:rowOff>800100</xdr:rowOff>
    </xdr:to>
    <xdr:pic>
      <xdr:nvPicPr>
        <xdr:cNvPr id="65463" name="Picture 6076" descr="P737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l="9435" t="3430" r="9435" b="4631"/>
        <a:stretch>
          <a:fillRect/>
        </a:stretch>
      </xdr:blipFill>
      <xdr:spPr bwMode="auto">
        <a:xfrm>
          <a:off x="123825" y="64217550"/>
          <a:ext cx="1428750" cy="1600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22</xdr:row>
      <xdr:rowOff>781050</xdr:rowOff>
    </xdr:from>
    <xdr:to>
      <xdr:col>7</xdr:col>
      <xdr:colOff>609600</xdr:colOff>
      <xdr:row>22</xdr:row>
      <xdr:rowOff>1028700</xdr:rowOff>
    </xdr:to>
    <xdr:pic>
      <xdr:nvPicPr>
        <xdr:cNvPr id="65464" name="Picture 6079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127730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23</xdr:row>
      <xdr:rowOff>771525</xdr:rowOff>
    </xdr:from>
    <xdr:to>
      <xdr:col>7</xdr:col>
      <xdr:colOff>609600</xdr:colOff>
      <xdr:row>23</xdr:row>
      <xdr:rowOff>1019175</xdr:rowOff>
    </xdr:to>
    <xdr:pic>
      <xdr:nvPicPr>
        <xdr:cNvPr id="65465" name="Picture 6080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140208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41</xdr:row>
      <xdr:rowOff>742950</xdr:rowOff>
    </xdr:from>
    <xdr:to>
      <xdr:col>7</xdr:col>
      <xdr:colOff>609600</xdr:colOff>
      <xdr:row>41</xdr:row>
      <xdr:rowOff>990600</xdr:rowOff>
    </xdr:to>
    <xdr:pic>
      <xdr:nvPicPr>
        <xdr:cNvPr id="65466" name="Picture 6082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369570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73</xdr:row>
      <xdr:rowOff>876300</xdr:rowOff>
    </xdr:from>
    <xdr:to>
      <xdr:col>7</xdr:col>
      <xdr:colOff>609600</xdr:colOff>
      <xdr:row>73</xdr:row>
      <xdr:rowOff>1123950</xdr:rowOff>
    </xdr:to>
    <xdr:pic>
      <xdr:nvPicPr>
        <xdr:cNvPr id="65467" name="Picture 6083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758285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16</xdr:row>
      <xdr:rowOff>828675</xdr:rowOff>
    </xdr:from>
    <xdr:to>
      <xdr:col>7</xdr:col>
      <xdr:colOff>609600</xdr:colOff>
      <xdr:row>16</xdr:row>
      <xdr:rowOff>1076325</xdr:rowOff>
    </xdr:to>
    <xdr:pic>
      <xdr:nvPicPr>
        <xdr:cNvPr id="65468" name="Picture 6097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85725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42</xdr:row>
      <xdr:rowOff>733425</xdr:rowOff>
    </xdr:from>
    <xdr:to>
      <xdr:col>7</xdr:col>
      <xdr:colOff>609600</xdr:colOff>
      <xdr:row>42</xdr:row>
      <xdr:rowOff>981075</xdr:rowOff>
    </xdr:to>
    <xdr:pic>
      <xdr:nvPicPr>
        <xdr:cNvPr id="65469" name="Picture 6100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380904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48</xdr:row>
      <xdr:rowOff>876300</xdr:rowOff>
    </xdr:from>
    <xdr:to>
      <xdr:col>7</xdr:col>
      <xdr:colOff>609600</xdr:colOff>
      <xdr:row>48</xdr:row>
      <xdr:rowOff>1123950</xdr:rowOff>
    </xdr:to>
    <xdr:pic>
      <xdr:nvPicPr>
        <xdr:cNvPr id="65470" name="Picture 6101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481012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76</xdr:row>
      <xdr:rowOff>819150</xdr:rowOff>
    </xdr:from>
    <xdr:to>
      <xdr:col>7</xdr:col>
      <xdr:colOff>609600</xdr:colOff>
      <xdr:row>76</xdr:row>
      <xdr:rowOff>1066800</xdr:rowOff>
    </xdr:to>
    <xdr:pic>
      <xdr:nvPicPr>
        <xdr:cNvPr id="65471" name="Picture 6102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799242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14</xdr:row>
      <xdr:rowOff>1019175</xdr:rowOff>
    </xdr:from>
    <xdr:to>
      <xdr:col>7</xdr:col>
      <xdr:colOff>609600</xdr:colOff>
      <xdr:row>14</xdr:row>
      <xdr:rowOff>1266825</xdr:rowOff>
    </xdr:to>
    <xdr:pic>
      <xdr:nvPicPr>
        <xdr:cNvPr id="65472" name="Picture 6105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57912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27</xdr:row>
      <xdr:rowOff>866775</xdr:rowOff>
    </xdr:from>
    <xdr:to>
      <xdr:col>4</xdr:col>
      <xdr:colOff>962025</xdr:colOff>
      <xdr:row>27</xdr:row>
      <xdr:rowOff>1200150</xdr:rowOff>
    </xdr:to>
    <xdr:pic>
      <xdr:nvPicPr>
        <xdr:cNvPr id="65473" name="Рисунок 226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1945005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27</xdr:row>
      <xdr:rowOff>1019175</xdr:rowOff>
    </xdr:from>
    <xdr:to>
      <xdr:col>7</xdr:col>
      <xdr:colOff>609600</xdr:colOff>
      <xdr:row>27</xdr:row>
      <xdr:rowOff>1266825</xdr:rowOff>
    </xdr:to>
    <xdr:pic>
      <xdr:nvPicPr>
        <xdr:cNvPr id="65474" name="Picture 6109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196024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29</xdr:row>
      <xdr:rowOff>971550</xdr:rowOff>
    </xdr:from>
    <xdr:to>
      <xdr:col>7</xdr:col>
      <xdr:colOff>609600</xdr:colOff>
      <xdr:row>29</xdr:row>
      <xdr:rowOff>1219200</xdr:rowOff>
    </xdr:to>
    <xdr:pic>
      <xdr:nvPicPr>
        <xdr:cNvPr id="65475" name="Picture 6112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229838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37</xdr:row>
      <xdr:rowOff>1000125</xdr:rowOff>
    </xdr:from>
    <xdr:to>
      <xdr:col>4</xdr:col>
      <xdr:colOff>962025</xdr:colOff>
      <xdr:row>37</xdr:row>
      <xdr:rowOff>1333500</xdr:rowOff>
    </xdr:to>
    <xdr:pic>
      <xdr:nvPicPr>
        <xdr:cNvPr id="65476" name="Рисунок 228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3143250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30</xdr:row>
      <xdr:rowOff>1162050</xdr:rowOff>
    </xdr:from>
    <xdr:to>
      <xdr:col>4</xdr:col>
      <xdr:colOff>962025</xdr:colOff>
      <xdr:row>30</xdr:row>
      <xdr:rowOff>1495425</xdr:rowOff>
    </xdr:to>
    <xdr:pic>
      <xdr:nvPicPr>
        <xdr:cNvPr id="65477" name="Рисунок 228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248888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50</xdr:row>
      <xdr:rowOff>942975</xdr:rowOff>
    </xdr:from>
    <xdr:to>
      <xdr:col>7</xdr:col>
      <xdr:colOff>609600</xdr:colOff>
      <xdr:row>50</xdr:row>
      <xdr:rowOff>1190625</xdr:rowOff>
    </xdr:to>
    <xdr:pic>
      <xdr:nvPicPr>
        <xdr:cNvPr id="65478" name="Picture 6118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512826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75</xdr:row>
      <xdr:rowOff>876300</xdr:rowOff>
    </xdr:from>
    <xdr:to>
      <xdr:col>7</xdr:col>
      <xdr:colOff>609600</xdr:colOff>
      <xdr:row>75</xdr:row>
      <xdr:rowOff>1123950</xdr:rowOff>
    </xdr:to>
    <xdr:pic>
      <xdr:nvPicPr>
        <xdr:cNvPr id="65479" name="Picture 6121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785717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82</xdr:row>
      <xdr:rowOff>876300</xdr:rowOff>
    </xdr:from>
    <xdr:to>
      <xdr:col>7</xdr:col>
      <xdr:colOff>609600</xdr:colOff>
      <xdr:row>82</xdr:row>
      <xdr:rowOff>1123950</xdr:rowOff>
    </xdr:to>
    <xdr:pic>
      <xdr:nvPicPr>
        <xdr:cNvPr id="65480" name="Picture 6122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884967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56</xdr:row>
      <xdr:rowOff>1181100</xdr:rowOff>
    </xdr:from>
    <xdr:to>
      <xdr:col>7</xdr:col>
      <xdr:colOff>609600</xdr:colOff>
      <xdr:row>56</xdr:row>
      <xdr:rowOff>1428750</xdr:rowOff>
    </xdr:to>
    <xdr:pic>
      <xdr:nvPicPr>
        <xdr:cNvPr id="65481" name="Picture 6123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564070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57</xdr:row>
      <xdr:rowOff>1162050</xdr:rowOff>
    </xdr:from>
    <xdr:to>
      <xdr:col>7</xdr:col>
      <xdr:colOff>609600</xdr:colOff>
      <xdr:row>57</xdr:row>
      <xdr:rowOff>1409700</xdr:rowOff>
    </xdr:to>
    <xdr:pic>
      <xdr:nvPicPr>
        <xdr:cNvPr id="65482" name="Picture 6125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582549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58</xdr:row>
      <xdr:rowOff>1171575</xdr:rowOff>
    </xdr:from>
    <xdr:to>
      <xdr:col>7</xdr:col>
      <xdr:colOff>609600</xdr:colOff>
      <xdr:row>58</xdr:row>
      <xdr:rowOff>1419225</xdr:rowOff>
    </xdr:to>
    <xdr:pic>
      <xdr:nvPicPr>
        <xdr:cNvPr id="65483" name="Picture 6126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601313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59</xdr:row>
      <xdr:rowOff>1171575</xdr:rowOff>
    </xdr:from>
    <xdr:to>
      <xdr:col>7</xdr:col>
      <xdr:colOff>609600</xdr:colOff>
      <xdr:row>59</xdr:row>
      <xdr:rowOff>1419225</xdr:rowOff>
    </xdr:to>
    <xdr:pic>
      <xdr:nvPicPr>
        <xdr:cNvPr id="65484" name="Picture 6127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621506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60</xdr:row>
      <xdr:rowOff>1162050</xdr:rowOff>
    </xdr:from>
    <xdr:to>
      <xdr:col>7</xdr:col>
      <xdr:colOff>609600</xdr:colOff>
      <xdr:row>60</xdr:row>
      <xdr:rowOff>1409700</xdr:rowOff>
    </xdr:to>
    <xdr:pic>
      <xdr:nvPicPr>
        <xdr:cNvPr id="65485" name="Picture 6128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641604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61</xdr:row>
      <xdr:rowOff>1162050</xdr:rowOff>
    </xdr:from>
    <xdr:to>
      <xdr:col>7</xdr:col>
      <xdr:colOff>609600</xdr:colOff>
      <xdr:row>61</xdr:row>
      <xdr:rowOff>1409700</xdr:rowOff>
    </xdr:to>
    <xdr:pic>
      <xdr:nvPicPr>
        <xdr:cNvPr id="65486" name="Picture 6129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661797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62</xdr:row>
      <xdr:rowOff>1219200</xdr:rowOff>
    </xdr:from>
    <xdr:to>
      <xdr:col>7</xdr:col>
      <xdr:colOff>609600</xdr:colOff>
      <xdr:row>62</xdr:row>
      <xdr:rowOff>1466850</xdr:rowOff>
    </xdr:to>
    <xdr:pic>
      <xdr:nvPicPr>
        <xdr:cNvPr id="65487" name="Picture 6130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6825615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63</xdr:row>
      <xdr:rowOff>1228725</xdr:rowOff>
    </xdr:from>
    <xdr:to>
      <xdr:col>7</xdr:col>
      <xdr:colOff>609600</xdr:colOff>
      <xdr:row>63</xdr:row>
      <xdr:rowOff>1476375</xdr:rowOff>
    </xdr:to>
    <xdr:pic>
      <xdr:nvPicPr>
        <xdr:cNvPr id="65488" name="Picture 6131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703992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67</xdr:row>
      <xdr:rowOff>828675</xdr:rowOff>
    </xdr:from>
    <xdr:to>
      <xdr:col>7</xdr:col>
      <xdr:colOff>609600</xdr:colOff>
      <xdr:row>67</xdr:row>
      <xdr:rowOff>1076325</xdr:rowOff>
    </xdr:to>
    <xdr:pic>
      <xdr:nvPicPr>
        <xdr:cNvPr id="65489" name="Picture 6132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7238047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24</xdr:row>
      <xdr:rowOff>666750</xdr:rowOff>
    </xdr:from>
    <xdr:to>
      <xdr:col>4</xdr:col>
      <xdr:colOff>904875</xdr:colOff>
      <xdr:row>24</xdr:row>
      <xdr:rowOff>1000125</xdr:rowOff>
    </xdr:to>
    <xdr:pic>
      <xdr:nvPicPr>
        <xdr:cNvPr id="65490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151733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26</xdr:row>
      <xdr:rowOff>838200</xdr:rowOff>
    </xdr:from>
    <xdr:to>
      <xdr:col>4</xdr:col>
      <xdr:colOff>904875</xdr:colOff>
      <xdr:row>26</xdr:row>
      <xdr:rowOff>1171575</xdr:rowOff>
    </xdr:to>
    <xdr:pic>
      <xdr:nvPicPr>
        <xdr:cNvPr id="65491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1785937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24</xdr:row>
      <xdr:rowOff>342900</xdr:rowOff>
    </xdr:from>
    <xdr:to>
      <xdr:col>1</xdr:col>
      <xdr:colOff>809625</xdr:colOff>
      <xdr:row>24</xdr:row>
      <xdr:rowOff>933450</xdr:rowOff>
    </xdr:to>
    <xdr:pic>
      <xdr:nvPicPr>
        <xdr:cNvPr id="65492" name="Picture 6135" descr="fedea746cd0ecb257a1249d3a2a80bb1_M"/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rcRect l="5501" t="11516" r="5499" b="6667"/>
        <a:stretch>
          <a:fillRect/>
        </a:stretch>
      </xdr:blipFill>
      <xdr:spPr bwMode="auto">
        <a:xfrm>
          <a:off x="66675" y="14849475"/>
          <a:ext cx="7715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26</xdr:row>
      <xdr:rowOff>342900</xdr:rowOff>
    </xdr:from>
    <xdr:to>
      <xdr:col>3</xdr:col>
      <xdr:colOff>47625</xdr:colOff>
      <xdr:row>26</xdr:row>
      <xdr:rowOff>1209675</xdr:rowOff>
    </xdr:to>
    <xdr:pic>
      <xdr:nvPicPr>
        <xdr:cNvPr id="65493" name="Picture 6136" descr="935dbd09c0a7727e2143877810820513_M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 l="3999" t="6784" r="5750" b="4774"/>
        <a:stretch>
          <a:fillRect/>
        </a:stretch>
      </xdr:blipFill>
      <xdr:spPr bwMode="auto">
        <a:xfrm>
          <a:off x="66675" y="17364075"/>
          <a:ext cx="885825" cy="866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45</xdr:row>
      <xdr:rowOff>838200</xdr:rowOff>
    </xdr:from>
    <xdr:to>
      <xdr:col>4</xdr:col>
      <xdr:colOff>895350</xdr:colOff>
      <xdr:row>45</xdr:row>
      <xdr:rowOff>1171575</xdr:rowOff>
    </xdr:to>
    <xdr:pic>
      <xdr:nvPicPr>
        <xdr:cNvPr id="65494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1990725" y="42462450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45</xdr:row>
      <xdr:rowOff>133350</xdr:rowOff>
    </xdr:from>
    <xdr:to>
      <xdr:col>3</xdr:col>
      <xdr:colOff>447675</xdr:colOff>
      <xdr:row>45</xdr:row>
      <xdr:rowOff>1047750</xdr:rowOff>
    </xdr:to>
    <xdr:pic>
      <xdr:nvPicPr>
        <xdr:cNvPr id="65495" name="Picture 6139" descr="dbe05350458c15fa6c802fb686391131_M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b="1724"/>
        <a:stretch>
          <a:fillRect/>
        </a:stretch>
      </xdr:blipFill>
      <xdr:spPr bwMode="auto">
        <a:xfrm>
          <a:off x="66675" y="41757600"/>
          <a:ext cx="128587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92</xdr:row>
      <xdr:rowOff>133350</xdr:rowOff>
    </xdr:from>
    <xdr:to>
      <xdr:col>3</xdr:col>
      <xdr:colOff>962025</xdr:colOff>
      <xdr:row>92</xdr:row>
      <xdr:rowOff>390525</xdr:rowOff>
    </xdr:to>
    <xdr:pic>
      <xdr:nvPicPr>
        <xdr:cNvPr id="65496" name="Picture 6140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958215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93</xdr:row>
      <xdr:rowOff>133350</xdr:rowOff>
    </xdr:from>
    <xdr:to>
      <xdr:col>3</xdr:col>
      <xdr:colOff>962025</xdr:colOff>
      <xdr:row>93</xdr:row>
      <xdr:rowOff>390525</xdr:rowOff>
    </xdr:to>
    <xdr:pic>
      <xdr:nvPicPr>
        <xdr:cNvPr id="65497" name="Picture 6141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964311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94</xdr:row>
      <xdr:rowOff>133350</xdr:rowOff>
    </xdr:from>
    <xdr:to>
      <xdr:col>3</xdr:col>
      <xdr:colOff>962025</xdr:colOff>
      <xdr:row>94</xdr:row>
      <xdr:rowOff>390525</xdr:rowOff>
    </xdr:to>
    <xdr:pic>
      <xdr:nvPicPr>
        <xdr:cNvPr id="65498" name="Picture 6142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970407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97</xdr:row>
      <xdr:rowOff>133350</xdr:rowOff>
    </xdr:from>
    <xdr:to>
      <xdr:col>3</xdr:col>
      <xdr:colOff>962025</xdr:colOff>
      <xdr:row>97</xdr:row>
      <xdr:rowOff>390525</xdr:rowOff>
    </xdr:to>
    <xdr:pic>
      <xdr:nvPicPr>
        <xdr:cNvPr id="65499" name="Picture 6143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988695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100</xdr:row>
      <xdr:rowOff>133350</xdr:rowOff>
    </xdr:from>
    <xdr:to>
      <xdr:col>3</xdr:col>
      <xdr:colOff>962025</xdr:colOff>
      <xdr:row>100</xdr:row>
      <xdr:rowOff>390525</xdr:rowOff>
    </xdr:to>
    <xdr:pic>
      <xdr:nvPicPr>
        <xdr:cNvPr id="65500" name="Picture 6144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06983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101</xdr:row>
      <xdr:rowOff>133350</xdr:rowOff>
    </xdr:from>
    <xdr:to>
      <xdr:col>3</xdr:col>
      <xdr:colOff>962025</xdr:colOff>
      <xdr:row>101</xdr:row>
      <xdr:rowOff>390525</xdr:rowOff>
    </xdr:to>
    <xdr:pic>
      <xdr:nvPicPr>
        <xdr:cNvPr id="65501" name="Picture 6145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13079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118</xdr:row>
      <xdr:rowOff>133350</xdr:rowOff>
    </xdr:from>
    <xdr:to>
      <xdr:col>3</xdr:col>
      <xdr:colOff>962025</xdr:colOff>
      <xdr:row>118</xdr:row>
      <xdr:rowOff>390525</xdr:rowOff>
    </xdr:to>
    <xdr:pic>
      <xdr:nvPicPr>
        <xdr:cNvPr id="65502" name="Picture 6146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125093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119</xdr:row>
      <xdr:rowOff>133350</xdr:rowOff>
    </xdr:from>
    <xdr:to>
      <xdr:col>3</xdr:col>
      <xdr:colOff>962025</xdr:colOff>
      <xdr:row>119</xdr:row>
      <xdr:rowOff>390525</xdr:rowOff>
    </xdr:to>
    <xdr:pic>
      <xdr:nvPicPr>
        <xdr:cNvPr id="65503" name="Picture 6147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131189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105</xdr:row>
      <xdr:rowOff>133350</xdr:rowOff>
    </xdr:from>
    <xdr:to>
      <xdr:col>3</xdr:col>
      <xdr:colOff>962025</xdr:colOff>
      <xdr:row>105</xdr:row>
      <xdr:rowOff>390525</xdr:rowOff>
    </xdr:to>
    <xdr:pic>
      <xdr:nvPicPr>
        <xdr:cNvPr id="65504" name="Picture 6149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41654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106</xdr:row>
      <xdr:rowOff>133350</xdr:rowOff>
    </xdr:from>
    <xdr:to>
      <xdr:col>3</xdr:col>
      <xdr:colOff>962025</xdr:colOff>
      <xdr:row>106</xdr:row>
      <xdr:rowOff>390525</xdr:rowOff>
    </xdr:to>
    <xdr:pic>
      <xdr:nvPicPr>
        <xdr:cNvPr id="65505" name="Picture 6150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47750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114300</xdr:colOff>
      <xdr:row>107</xdr:row>
      <xdr:rowOff>142875</xdr:rowOff>
    </xdr:from>
    <xdr:to>
      <xdr:col>4</xdr:col>
      <xdr:colOff>38100</xdr:colOff>
      <xdr:row>107</xdr:row>
      <xdr:rowOff>400050</xdr:rowOff>
    </xdr:to>
    <xdr:pic>
      <xdr:nvPicPr>
        <xdr:cNvPr id="65506" name="Picture 6151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1019175" y="105394125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128</xdr:row>
      <xdr:rowOff>133350</xdr:rowOff>
    </xdr:from>
    <xdr:to>
      <xdr:col>3</xdr:col>
      <xdr:colOff>962025</xdr:colOff>
      <xdr:row>128</xdr:row>
      <xdr:rowOff>390525</xdr:rowOff>
    </xdr:to>
    <xdr:pic>
      <xdr:nvPicPr>
        <xdr:cNvPr id="65507" name="Picture 6153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186053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131</xdr:row>
      <xdr:rowOff>133350</xdr:rowOff>
    </xdr:from>
    <xdr:to>
      <xdr:col>3</xdr:col>
      <xdr:colOff>962025</xdr:colOff>
      <xdr:row>131</xdr:row>
      <xdr:rowOff>390525</xdr:rowOff>
    </xdr:to>
    <xdr:pic>
      <xdr:nvPicPr>
        <xdr:cNvPr id="65508" name="Picture 6154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204341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134</xdr:row>
      <xdr:rowOff>133350</xdr:rowOff>
    </xdr:from>
    <xdr:to>
      <xdr:col>3</xdr:col>
      <xdr:colOff>962025</xdr:colOff>
      <xdr:row>134</xdr:row>
      <xdr:rowOff>390525</xdr:rowOff>
    </xdr:to>
    <xdr:pic>
      <xdr:nvPicPr>
        <xdr:cNvPr id="65509" name="Picture 6155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222629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135</xdr:row>
      <xdr:rowOff>133350</xdr:rowOff>
    </xdr:from>
    <xdr:to>
      <xdr:col>3</xdr:col>
      <xdr:colOff>962025</xdr:colOff>
      <xdr:row>135</xdr:row>
      <xdr:rowOff>390525</xdr:rowOff>
    </xdr:to>
    <xdr:pic>
      <xdr:nvPicPr>
        <xdr:cNvPr id="65510" name="Picture 6156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228725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138</xdr:row>
      <xdr:rowOff>133350</xdr:rowOff>
    </xdr:from>
    <xdr:to>
      <xdr:col>3</xdr:col>
      <xdr:colOff>962025</xdr:colOff>
      <xdr:row>138</xdr:row>
      <xdr:rowOff>390525</xdr:rowOff>
    </xdr:to>
    <xdr:pic>
      <xdr:nvPicPr>
        <xdr:cNvPr id="65511" name="Picture 6157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247013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141</xdr:row>
      <xdr:rowOff>133350</xdr:rowOff>
    </xdr:from>
    <xdr:to>
      <xdr:col>3</xdr:col>
      <xdr:colOff>962025</xdr:colOff>
      <xdr:row>141</xdr:row>
      <xdr:rowOff>390525</xdr:rowOff>
    </xdr:to>
    <xdr:pic>
      <xdr:nvPicPr>
        <xdr:cNvPr id="65512" name="Picture 6158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265301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142</xdr:row>
      <xdr:rowOff>133350</xdr:rowOff>
    </xdr:from>
    <xdr:to>
      <xdr:col>3</xdr:col>
      <xdr:colOff>962025</xdr:colOff>
      <xdr:row>142</xdr:row>
      <xdr:rowOff>390525</xdr:rowOff>
    </xdr:to>
    <xdr:pic>
      <xdr:nvPicPr>
        <xdr:cNvPr id="65513" name="Picture 6159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271397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143</xdr:row>
      <xdr:rowOff>133350</xdr:rowOff>
    </xdr:from>
    <xdr:to>
      <xdr:col>3</xdr:col>
      <xdr:colOff>962025</xdr:colOff>
      <xdr:row>143</xdr:row>
      <xdr:rowOff>390525</xdr:rowOff>
    </xdr:to>
    <xdr:pic>
      <xdr:nvPicPr>
        <xdr:cNvPr id="65514" name="Picture 6160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277493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108</xdr:row>
      <xdr:rowOff>38100</xdr:rowOff>
    </xdr:from>
    <xdr:to>
      <xdr:col>1</xdr:col>
      <xdr:colOff>695325</xdr:colOff>
      <xdr:row>108</xdr:row>
      <xdr:rowOff>571500</xdr:rowOff>
    </xdr:to>
    <xdr:pic>
      <xdr:nvPicPr>
        <xdr:cNvPr id="65515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58989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108</xdr:row>
      <xdr:rowOff>133350</xdr:rowOff>
    </xdr:from>
    <xdr:to>
      <xdr:col>3</xdr:col>
      <xdr:colOff>962025</xdr:colOff>
      <xdr:row>108</xdr:row>
      <xdr:rowOff>390525</xdr:rowOff>
    </xdr:to>
    <xdr:pic>
      <xdr:nvPicPr>
        <xdr:cNvPr id="65516" name="Picture 6162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59942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113</xdr:row>
      <xdr:rowOff>38100</xdr:rowOff>
    </xdr:from>
    <xdr:to>
      <xdr:col>1</xdr:col>
      <xdr:colOff>695325</xdr:colOff>
      <xdr:row>113</xdr:row>
      <xdr:rowOff>571500</xdr:rowOff>
    </xdr:to>
    <xdr:pic>
      <xdr:nvPicPr>
        <xdr:cNvPr id="65517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89469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113</xdr:row>
      <xdr:rowOff>133350</xdr:rowOff>
    </xdr:from>
    <xdr:to>
      <xdr:col>3</xdr:col>
      <xdr:colOff>962025</xdr:colOff>
      <xdr:row>113</xdr:row>
      <xdr:rowOff>390525</xdr:rowOff>
    </xdr:to>
    <xdr:pic>
      <xdr:nvPicPr>
        <xdr:cNvPr id="65518" name="Picture 6164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90422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114</xdr:row>
      <xdr:rowOff>38100</xdr:rowOff>
    </xdr:from>
    <xdr:to>
      <xdr:col>1</xdr:col>
      <xdr:colOff>695325</xdr:colOff>
      <xdr:row>114</xdr:row>
      <xdr:rowOff>571500</xdr:rowOff>
    </xdr:to>
    <xdr:pic>
      <xdr:nvPicPr>
        <xdr:cNvPr id="65519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95565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114</xdr:row>
      <xdr:rowOff>133350</xdr:rowOff>
    </xdr:from>
    <xdr:to>
      <xdr:col>3</xdr:col>
      <xdr:colOff>962025</xdr:colOff>
      <xdr:row>114</xdr:row>
      <xdr:rowOff>390525</xdr:rowOff>
    </xdr:to>
    <xdr:pic>
      <xdr:nvPicPr>
        <xdr:cNvPr id="65520" name="Picture 6166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96518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115</xdr:row>
      <xdr:rowOff>38100</xdr:rowOff>
    </xdr:from>
    <xdr:to>
      <xdr:col>1</xdr:col>
      <xdr:colOff>695325</xdr:colOff>
      <xdr:row>115</xdr:row>
      <xdr:rowOff>571500</xdr:rowOff>
    </xdr:to>
    <xdr:pic>
      <xdr:nvPicPr>
        <xdr:cNvPr id="65521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01661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115</xdr:row>
      <xdr:rowOff>133350</xdr:rowOff>
    </xdr:from>
    <xdr:to>
      <xdr:col>3</xdr:col>
      <xdr:colOff>962025</xdr:colOff>
      <xdr:row>115</xdr:row>
      <xdr:rowOff>390525</xdr:rowOff>
    </xdr:to>
    <xdr:pic>
      <xdr:nvPicPr>
        <xdr:cNvPr id="65522" name="Picture 6168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102614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116</xdr:row>
      <xdr:rowOff>38100</xdr:rowOff>
    </xdr:from>
    <xdr:to>
      <xdr:col>1</xdr:col>
      <xdr:colOff>695325</xdr:colOff>
      <xdr:row>116</xdr:row>
      <xdr:rowOff>571500</xdr:rowOff>
    </xdr:to>
    <xdr:pic>
      <xdr:nvPicPr>
        <xdr:cNvPr id="65523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07757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116</xdr:row>
      <xdr:rowOff>133350</xdr:rowOff>
    </xdr:from>
    <xdr:to>
      <xdr:col>3</xdr:col>
      <xdr:colOff>962025</xdr:colOff>
      <xdr:row>116</xdr:row>
      <xdr:rowOff>390525</xdr:rowOff>
    </xdr:to>
    <xdr:pic>
      <xdr:nvPicPr>
        <xdr:cNvPr id="65524" name="Picture 6170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108710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89</xdr:row>
      <xdr:rowOff>38100</xdr:rowOff>
    </xdr:from>
    <xdr:to>
      <xdr:col>1</xdr:col>
      <xdr:colOff>695325</xdr:colOff>
      <xdr:row>89</xdr:row>
      <xdr:rowOff>571500</xdr:rowOff>
    </xdr:to>
    <xdr:pic>
      <xdr:nvPicPr>
        <xdr:cNvPr id="65525" name="Picture 3685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34783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89</xdr:row>
      <xdr:rowOff>133350</xdr:rowOff>
    </xdr:from>
    <xdr:to>
      <xdr:col>3</xdr:col>
      <xdr:colOff>962025</xdr:colOff>
      <xdr:row>89</xdr:row>
      <xdr:rowOff>390525</xdr:rowOff>
    </xdr:to>
    <xdr:pic>
      <xdr:nvPicPr>
        <xdr:cNvPr id="65526" name="Picture 6172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935736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90</xdr:row>
      <xdr:rowOff>38100</xdr:rowOff>
    </xdr:from>
    <xdr:to>
      <xdr:col>1</xdr:col>
      <xdr:colOff>695325</xdr:colOff>
      <xdr:row>90</xdr:row>
      <xdr:rowOff>571500</xdr:rowOff>
    </xdr:to>
    <xdr:pic>
      <xdr:nvPicPr>
        <xdr:cNvPr id="65527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40879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90</xdr:row>
      <xdr:rowOff>133350</xdr:rowOff>
    </xdr:from>
    <xdr:to>
      <xdr:col>3</xdr:col>
      <xdr:colOff>962025</xdr:colOff>
      <xdr:row>90</xdr:row>
      <xdr:rowOff>390525</xdr:rowOff>
    </xdr:to>
    <xdr:pic>
      <xdr:nvPicPr>
        <xdr:cNvPr id="65528" name="Picture 6174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941832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95</xdr:row>
      <xdr:rowOff>38100</xdr:rowOff>
    </xdr:from>
    <xdr:to>
      <xdr:col>1</xdr:col>
      <xdr:colOff>695325</xdr:colOff>
      <xdr:row>95</xdr:row>
      <xdr:rowOff>571500</xdr:rowOff>
    </xdr:to>
    <xdr:pic>
      <xdr:nvPicPr>
        <xdr:cNvPr id="65529" name="Picture 3686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75550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95</xdr:row>
      <xdr:rowOff>133350</xdr:rowOff>
    </xdr:from>
    <xdr:to>
      <xdr:col>3</xdr:col>
      <xdr:colOff>962025</xdr:colOff>
      <xdr:row>95</xdr:row>
      <xdr:rowOff>390525</xdr:rowOff>
    </xdr:to>
    <xdr:pic>
      <xdr:nvPicPr>
        <xdr:cNvPr id="65530" name="Picture 6176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976503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96</xdr:row>
      <xdr:rowOff>38100</xdr:rowOff>
    </xdr:from>
    <xdr:to>
      <xdr:col>1</xdr:col>
      <xdr:colOff>695325</xdr:colOff>
      <xdr:row>96</xdr:row>
      <xdr:rowOff>571500</xdr:rowOff>
    </xdr:to>
    <xdr:pic>
      <xdr:nvPicPr>
        <xdr:cNvPr id="65531" name="Picture 3686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81646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96</xdr:row>
      <xdr:rowOff>133350</xdr:rowOff>
    </xdr:from>
    <xdr:to>
      <xdr:col>3</xdr:col>
      <xdr:colOff>962025</xdr:colOff>
      <xdr:row>96</xdr:row>
      <xdr:rowOff>390525</xdr:rowOff>
    </xdr:to>
    <xdr:pic>
      <xdr:nvPicPr>
        <xdr:cNvPr id="65532" name="Picture 6178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982599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98</xdr:row>
      <xdr:rowOff>38100</xdr:rowOff>
    </xdr:from>
    <xdr:to>
      <xdr:col>1</xdr:col>
      <xdr:colOff>695325</xdr:colOff>
      <xdr:row>98</xdr:row>
      <xdr:rowOff>571500</xdr:rowOff>
    </xdr:to>
    <xdr:pic>
      <xdr:nvPicPr>
        <xdr:cNvPr id="65533" name="Picture 3674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93838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98</xdr:row>
      <xdr:rowOff>133350</xdr:rowOff>
    </xdr:from>
    <xdr:to>
      <xdr:col>3</xdr:col>
      <xdr:colOff>962025</xdr:colOff>
      <xdr:row>98</xdr:row>
      <xdr:rowOff>390525</xdr:rowOff>
    </xdr:to>
    <xdr:pic>
      <xdr:nvPicPr>
        <xdr:cNvPr id="65534" name="Picture 6180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994791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99</xdr:row>
      <xdr:rowOff>38100</xdr:rowOff>
    </xdr:from>
    <xdr:to>
      <xdr:col>1</xdr:col>
      <xdr:colOff>695325</xdr:colOff>
      <xdr:row>99</xdr:row>
      <xdr:rowOff>571500</xdr:rowOff>
    </xdr:to>
    <xdr:pic>
      <xdr:nvPicPr>
        <xdr:cNvPr id="65535" name="Picture 3674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999934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99</xdr:row>
      <xdr:rowOff>133350</xdr:rowOff>
    </xdr:from>
    <xdr:to>
      <xdr:col>3</xdr:col>
      <xdr:colOff>962025</xdr:colOff>
      <xdr:row>99</xdr:row>
      <xdr:rowOff>390525</xdr:rowOff>
    </xdr:to>
    <xdr:pic>
      <xdr:nvPicPr>
        <xdr:cNvPr id="109568" name="Picture 6182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00887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122</xdr:row>
      <xdr:rowOff>38100</xdr:rowOff>
    </xdr:from>
    <xdr:to>
      <xdr:col>1</xdr:col>
      <xdr:colOff>695325</xdr:colOff>
      <xdr:row>122</xdr:row>
      <xdr:rowOff>571500</xdr:rowOff>
    </xdr:to>
    <xdr:pic>
      <xdr:nvPicPr>
        <xdr:cNvPr id="109569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48524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122</xdr:row>
      <xdr:rowOff>133350</xdr:rowOff>
    </xdr:from>
    <xdr:to>
      <xdr:col>3</xdr:col>
      <xdr:colOff>962025</xdr:colOff>
      <xdr:row>122</xdr:row>
      <xdr:rowOff>390525</xdr:rowOff>
    </xdr:to>
    <xdr:pic>
      <xdr:nvPicPr>
        <xdr:cNvPr id="109570" name="Picture 6184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149477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102</xdr:row>
      <xdr:rowOff>38100</xdr:rowOff>
    </xdr:from>
    <xdr:to>
      <xdr:col>1</xdr:col>
      <xdr:colOff>695325</xdr:colOff>
      <xdr:row>102</xdr:row>
      <xdr:rowOff>571500</xdr:rowOff>
    </xdr:to>
    <xdr:pic>
      <xdr:nvPicPr>
        <xdr:cNvPr id="109571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18222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102</xdr:row>
      <xdr:rowOff>133350</xdr:rowOff>
    </xdr:from>
    <xdr:to>
      <xdr:col>3</xdr:col>
      <xdr:colOff>962025</xdr:colOff>
      <xdr:row>102</xdr:row>
      <xdr:rowOff>390525</xdr:rowOff>
    </xdr:to>
    <xdr:pic>
      <xdr:nvPicPr>
        <xdr:cNvPr id="109572" name="Picture 6187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19175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103</xdr:row>
      <xdr:rowOff>38100</xdr:rowOff>
    </xdr:from>
    <xdr:to>
      <xdr:col>1</xdr:col>
      <xdr:colOff>695325</xdr:colOff>
      <xdr:row>103</xdr:row>
      <xdr:rowOff>571500</xdr:rowOff>
    </xdr:to>
    <xdr:pic>
      <xdr:nvPicPr>
        <xdr:cNvPr id="109573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24318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103</xdr:row>
      <xdr:rowOff>133350</xdr:rowOff>
    </xdr:from>
    <xdr:to>
      <xdr:col>3</xdr:col>
      <xdr:colOff>962025</xdr:colOff>
      <xdr:row>103</xdr:row>
      <xdr:rowOff>390525</xdr:rowOff>
    </xdr:to>
    <xdr:pic>
      <xdr:nvPicPr>
        <xdr:cNvPr id="109574" name="Picture 6189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25271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109</xdr:row>
      <xdr:rowOff>38100</xdr:rowOff>
    </xdr:from>
    <xdr:to>
      <xdr:col>1</xdr:col>
      <xdr:colOff>695325</xdr:colOff>
      <xdr:row>109</xdr:row>
      <xdr:rowOff>571500</xdr:rowOff>
    </xdr:to>
    <xdr:pic>
      <xdr:nvPicPr>
        <xdr:cNvPr id="109575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65085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109</xdr:row>
      <xdr:rowOff>133350</xdr:rowOff>
    </xdr:from>
    <xdr:to>
      <xdr:col>3</xdr:col>
      <xdr:colOff>962025</xdr:colOff>
      <xdr:row>109</xdr:row>
      <xdr:rowOff>390525</xdr:rowOff>
    </xdr:to>
    <xdr:pic>
      <xdr:nvPicPr>
        <xdr:cNvPr id="109576" name="Picture 6191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66038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110</xdr:row>
      <xdr:rowOff>38100</xdr:rowOff>
    </xdr:from>
    <xdr:to>
      <xdr:col>1</xdr:col>
      <xdr:colOff>695325</xdr:colOff>
      <xdr:row>110</xdr:row>
      <xdr:rowOff>571500</xdr:rowOff>
    </xdr:to>
    <xdr:pic>
      <xdr:nvPicPr>
        <xdr:cNvPr id="109577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71181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110</xdr:row>
      <xdr:rowOff>133350</xdr:rowOff>
    </xdr:from>
    <xdr:to>
      <xdr:col>3</xdr:col>
      <xdr:colOff>962025</xdr:colOff>
      <xdr:row>110</xdr:row>
      <xdr:rowOff>390525</xdr:rowOff>
    </xdr:to>
    <xdr:pic>
      <xdr:nvPicPr>
        <xdr:cNvPr id="109578" name="Picture 6193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72134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111</xdr:row>
      <xdr:rowOff>38100</xdr:rowOff>
    </xdr:from>
    <xdr:to>
      <xdr:col>1</xdr:col>
      <xdr:colOff>695325</xdr:colOff>
      <xdr:row>111</xdr:row>
      <xdr:rowOff>571500</xdr:rowOff>
    </xdr:to>
    <xdr:pic>
      <xdr:nvPicPr>
        <xdr:cNvPr id="109579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77277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111</xdr:row>
      <xdr:rowOff>133350</xdr:rowOff>
    </xdr:from>
    <xdr:to>
      <xdr:col>3</xdr:col>
      <xdr:colOff>962025</xdr:colOff>
      <xdr:row>111</xdr:row>
      <xdr:rowOff>390525</xdr:rowOff>
    </xdr:to>
    <xdr:pic>
      <xdr:nvPicPr>
        <xdr:cNvPr id="109580" name="Picture 6195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78230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112</xdr:row>
      <xdr:rowOff>38100</xdr:rowOff>
    </xdr:from>
    <xdr:to>
      <xdr:col>1</xdr:col>
      <xdr:colOff>695325</xdr:colOff>
      <xdr:row>112</xdr:row>
      <xdr:rowOff>571500</xdr:rowOff>
    </xdr:to>
    <xdr:pic>
      <xdr:nvPicPr>
        <xdr:cNvPr id="109581" name="Picture 3689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083373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112</xdr:row>
      <xdr:rowOff>133350</xdr:rowOff>
    </xdr:from>
    <xdr:to>
      <xdr:col>3</xdr:col>
      <xdr:colOff>962025</xdr:colOff>
      <xdr:row>112</xdr:row>
      <xdr:rowOff>390525</xdr:rowOff>
    </xdr:to>
    <xdr:pic>
      <xdr:nvPicPr>
        <xdr:cNvPr id="109582" name="Picture 6197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084326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117</xdr:row>
      <xdr:rowOff>219075</xdr:rowOff>
    </xdr:from>
    <xdr:to>
      <xdr:col>1</xdr:col>
      <xdr:colOff>809625</xdr:colOff>
      <xdr:row>117</xdr:row>
      <xdr:rowOff>809625</xdr:rowOff>
    </xdr:to>
    <xdr:pic>
      <xdr:nvPicPr>
        <xdr:cNvPr id="109583" name="Picture 3696" descr="macroscop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66675" y="111566325"/>
          <a:ext cx="7715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25</xdr:row>
      <xdr:rowOff>666750</xdr:rowOff>
    </xdr:from>
    <xdr:to>
      <xdr:col>4</xdr:col>
      <xdr:colOff>904875</xdr:colOff>
      <xdr:row>25</xdr:row>
      <xdr:rowOff>1000125</xdr:rowOff>
    </xdr:to>
    <xdr:pic>
      <xdr:nvPicPr>
        <xdr:cNvPr id="109584" name="Picture 62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30952"/>
        <a:stretch>
          <a:fillRect/>
        </a:stretch>
      </xdr:blipFill>
      <xdr:spPr bwMode="auto">
        <a:xfrm>
          <a:off x="2000250" y="16430625"/>
          <a:ext cx="8096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25</xdr:row>
      <xdr:rowOff>342900</xdr:rowOff>
    </xdr:from>
    <xdr:to>
      <xdr:col>1</xdr:col>
      <xdr:colOff>809625</xdr:colOff>
      <xdr:row>25</xdr:row>
      <xdr:rowOff>933450</xdr:rowOff>
    </xdr:to>
    <xdr:pic>
      <xdr:nvPicPr>
        <xdr:cNvPr id="109585" name="Picture 6206" descr="fedea746cd0ecb257a1249d3a2a80bb1_M"/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rcRect l="5501" t="11516" r="5499" b="6667"/>
        <a:stretch>
          <a:fillRect/>
        </a:stretch>
      </xdr:blipFill>
      <xdr:spPr bwMode="auto">
        <a:xfrm>
          <a:off x="66675" y="16106775"/>
          <a:ext cx="7715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36</xdr:row>
      <xdr:rowOff>971550</xdr:rowOff>
    </xdr:from>
    <xdr:to>
      <xdr:col>7</xdr:col>
      <xdr:colOff>609600</xdr:colOff>
      <xdr:row>36</xdr:row>
      <xdr:rowOff>1219200</xdr:rowOff>
    </xdr:to>
    <xdr:pic>
      <xdr:nvPicPr>
        <xdr:cNvPr id="109586" name="Picture 6109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29841825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0</xdr:colOff>
      <xdr:row>38</xdr:row>
      <xdr:rowOff>1190625</xdr:rowOff>
    </xdr:from>
    <xdr:to>
      <xdr:col>7</xdr:col>
      <xdr:colOff>571500</xdr:colOff>
      <xdr:row>38</xdr:row>
      <xdr:rowOff>1438275</xdr:rowOff>
    </xdr:to>
    <xdr:pic>
      <xdr:nvPicPr>
        <xdr:cNvPr id="109587" name="Picture 6112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53200" y="333375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79</xdr:row>
      <xdr:rowOff>838200</xdr:rowOff>
    </xdr:from>
    <xdr:to>
      <xdr:col>4</xdr:col>
      <xdr:colOff>962025</xdr:colOff>
      <xdr:row>79</xdr:row>
      <xdr:rowOff>1181100</xdr:rowOff>
    </xdr:to>
    <xdr:pic>
      <xdr:nvPicPr>
        <xdr:cNvPr id="109588" name="Рисунок 226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943100" y="8394382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78</xdr:row>
      <xdr:rowOff>1152525</xdr:rowOff>
    </xdr:from>
    <xdr:to>
      <xdr:col>3</xdr:col>
      <xdr:colOff>923925</xdr:colOff>
      <xdr:row>79</xdr:row>
      <xdr:rowOff>247650</xdr:rowOff>
    </xdr:to>
    <xdr:pic>
      <xdr:nvPicPr>
        <xdr:cNvPr id="109589" name="Picture 5892" descr="NS308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85725" y="82848450"/>
          <a:ext cx="17430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79</xdr:row>
      <xdr:rowOff>904875</xdr:rowOff>
    </xdr:from>
    <xdr:to>
      <xdr:col>7</xdr:col>
      <xdr:colOff>609600</xdr:colOff>
      <xdr:row>79</xdr:row>
      <xdr:rowOff>1152525</xdr:rowOff>
    </xdr:to>
    <xdr:pic>
      <xdr:nvPicPr>
        <xdr:cNvPr id="109590" name="Picture 6120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840105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17</xdr:row>
      <xdr:rowOff>1000125</xdr:rowOff>
    </xdr:from>
    <xdr:to>
      <xdr:col>4</xdr:col>
      <xdr:colOff>962025</xdr:colOff>
      <xdr:row>17</xdr:row>
      <xdr:rowOff>1333500</xdr:rowOff>
    </xdr:to>
    <xdr:pic>
      <xdr:nvPicPr>
        <xdr:cNvPr id="109591" name="Рисунок 228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43100" y="1000125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17</xdr:row>
      <xdr:rowOff>409575</xdr:rowOff>
    </xdr:from>
    <xdr:to>
      <xdr:col>3</xdr:col>
      <xdr:colOff>561975</xdr:colOff>
      <xdr:row>17</xdr:row>
      <xdr:rowOff>1047750</xdr:rowOff>
    </xdr:to>
    <xdr:pic>
      <xdr:nvPicPr>
        <xdr:cNvPr id="109592" name="图片 16" descr="Z218">
          <a:hlinkClick xmlns:r="http://schemas.openxmlformats.org/officeDocument/2006/relationships" r:id="rId2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/>
        <a:srcRect l="6825" t="9145" r="5688" b="13358"/>
        <a:stretch>
          <a:fillRect/>
        </a:stretch>
      </xdr:blipFill>
      <xdr:spPr bwMode="auto">
        <a:xfrm>
          <a:off x="85725" y="9410700"/>
          <a:ext cx="138112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74</xdr:row>
      <xdr:rowOff>847725</xdr:rowOff>
    </xdr:from>
    <xdr:to>
      <xdr:col>4</xdr:col>
      <xdr:colOff>962025</xdr:colOff>
      <xdr:row>74</xdr:row>
      <xdr:rowOff>1190625</xdr:rowOff>
    </xdr:to>
    <xdr:pic>
      <xdr:nvPicPr>
        <xdr:cNvPr id="109593" name="Рисунок 226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943100" y="771715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78</xdr:row>
      <xdr:rowOff>847725</xdr:rowOff>
    </xdr:from>
    <xdr:to>
      <xdr:col>4</xdr:col>
      <xdr:colOff>962025</xdr:colOff>
      <xdr:row>78</xdr:row>
      <xdr:rowOff>1190625</xdr:rowOff>
    </xdr:to>
    <xdr:pic>
      <xdr:nvPicPr>
        <xdr:cNvPr id="109594" name="Рисунок 226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943100" y="82543650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81</xdr:row>
      <xdr:rowOff>857250</xdr:rowOff>
    </xdr:from>
    <xdr:to>
      <xdr:col>4</xdr:col>
      <xdr:colOff>962025</xdr:colOff>
      <xdr:row>81</xdr:row>
      <xdr:rowOff>1200150</xdr:rowOff>
    </xdr:to>
    <xdr:pic>
      <xdr:nvPicPr>
        <xdr:cNvPr id="109595" name="Рисунок 226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943100" y="8704897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83</xdr:row>
      <xdr:rowOff>1028700</xdr:rowOff>
    </xdr:from>
    <xdr:to>
      <xdr:col>4</xdr:col>
      <xdr:colOff>962025</xdr:colOff>
      <xdr:row>83</xdr:row>
      <xdr:rowOff>1371600</xdr:rowOff>
    </xdr:to>
    <xdr:pic>
      <xdr:nvPicPr>
        <xdr:cNvPr id="109596" name="Рисунок 226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943100" y="90077925"/>
          <a:ext cx="9239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46</xdr:row>
      <xdr:rowOff>1600200</xdr:rowOff>
    </xdr:from>
    <xdr:to>
      <xdr:col>3</xdr:col>
      <xdr:colOff>800100</xdr:colOff>
      <xdr:row>47</xdr:row>
      <xdr:rowOff>409575</xdr:rowOff>
    </xdr:to>
    <xdr:pic>
      <xdr:nvPicPr>
        <xdr:cNvPr id="109597" name="Рисунок 2"/>
        <xdr:cNvPicPr>
          <a:picLocks noChangeAspect="1"/>
        </xdr:cNvPicPr>
      </xdr:nvPicPr>
      <xdr:blipFill>
        <a:blip xmlns:r="http://schemas.openxmlformats.org/officeDocument/2006/relationships" r:embed="rId52"/>
        <a:srcRect l="7230" t="19846" r="6532" b="13474"/>
        <a:stretch>
          <a:fillRect/>
        </a:stretch>
      </xdr:blipFill>
      <xdr:spPr bwMode="auto">
        <a:xfrm>
          <a:off x="95250" y="44786550"/>
          <a:ext cx="1609725" cy="828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83</xdr:row>
      <xdr:rowOff>666750</xdr:rowOff>
    </xdr:from>
    <xdr:to>
      <xdr:col>3</xdr:col>
      <xdr:colOff>952500</xdr:colOff>
      <xdr:row>83</xdr:row>
      <xdr:rowOff>1219200</xdr:rowOff>
    </xdr:to>
    <xdr:pic>
      <xdr:nvPicPr>
        <xdr:cNvPr id="109598" name="Рисунок 3" descr="NS432">
          <a:hlinkClick xmlns:r="http://schemas.openxmlformats.org/officeDocument/2006/relationships" r:id="rId28"/>
        </xdr:cNvPr>
        <xdr:cNvPicPr>
          <a:picLocks noChangeAspect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85725" y="89715975"/>
          <a:ext cx="177165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12</xdr:row>
      <xdr:rowOff>771525</xdr:rowOff>
    </xdr:from>
    <xdr:to>
      <xdr:col>7</xdr:col>
      <xdr:colOff>600075</xdr:colOff>
      <xdr:row>12</xdr:row>
      <xdr:rowOff>942975</xdr:rowOff>
    </xdr:to>
    <xdr:pic>
      <xdr:nvPicPr>
        <xdr:cNvPr id="109599" name="Рисунок 247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31432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15</xdr:row>
      <xdr:rowOff>847725</xdr:rowOff>
    </xdr:from>
    <xdr:to>
      <xdr:col>7</xdr:col>
      <xdr:colOff>600075</xdr:colOff>
      <xdr:row>15</xdr:row>
      <xdr:rowOff>1019175</xdr:rowOff>
    </xdr:to>
    <xdr:pic>
      <xdr:nvPicPr>
        <xdr:cNvPr id="109600" name="Рисунок 248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73342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21</xdr:row>
      <xdr:rowOff>704850</xdr:rowOff>
    </xdr:from>
    <xdr:to>
      <xdr:col>7</xdr:col>
      <xdr:colOff>600075</xdr:colOff>
      <xdr:row>21</xdr:row>
      <xdr:rowOff>876300</xdr:rowOff>
    </xdr:to>
    <xdr:pic>
      <xdr:nvPicPr>
        <xdr:cNvPr id="109601" name="Рисунок 249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1166812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11</xdr:row>
      <xdr:rowOff>676275</xdr:rowOff>
    </xdr:from>
    <xdr:to>
      <xdr:col>7</xdr:col>
      <xdr:colOff>600075</xdr:colOff>
      <xdr:row>11</xdr:row>
      <xdr:rowOff>847725</xdr:rowOff>
    </xdr:to>
    <xdr:pic>
      <xdr:nvPicPr>
        <xdr:cNvPr id="109602" name="Рисунок 250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20383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24</xdr:row>
      <xdr:rowOff>819150</xdr:rowOff>
    </xdr:from>
    <xdr:to>
      <xdr:col>7</xdr:col>
      <xdr:colOff>600075</xdr:colOff>
      <xdr:row>24</xdr:row>
      <xdr:rowOff>990600</xdr:rowOff>
    </xdr:to>
    <xdr:pic>
      <xdr:nvPicPr>
        <xdr:cNvPr id="109603" name="Рисунок 251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1532572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25</xdr:row>
      <xdr:rowOff>828675</xdr:rowOff>
    </xdr:from>
    <xdr:to>
      <xdr:col>7</xdr:col>
      <xdr:colOff>600075</xdr:colOff>
      <xdr:row>25</xdr:row>
      <xdr:rowOff>1000125</xdr:rowOff>
    </xdr:to>
    <xdr:pic>
      <xdr:nvPicPr>
        <xdr:cNvPr id="109604" name="Рисунок 252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165925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26</xdr:row>
      <xdr:rowOff>1009650</xdr:rowOff>
    </xdr:from>
    <xdr:to>
      <xdr:col>7</xdr:col>
      <xdr:colOff>600075</xdr:colOff>
      <xdr:row>26</xdr:row>
      <xdr:rowOff>1181100</xdr:rowOff>
    </xdr:to>
    <xdr:pic>
      <xdr:nvPicPr>
        <xdr:cNvPr id="109605" name="Рисунок 253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1803082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38100</xdr:colOff>
      <xdr:row>13</xdr:row>
      <xdr:rowOff>790575</xdr:rowOff>
    </xdr:from>
    <xdr:to>
      <xdr:col>7</xdr:col>
      <xdr:colOff>609600</xdr:colOff>
      <xdr:row>13</xdr:row>
      <xdr:rowOff>1038225</xdr:rowOff>
    </xdr:to>
    <xdr:pic>
      <xdr:nvPicPr>
        <xdr:cNvPr id="109606" name="Picture 6105" descr="1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500" r="1750" b="5142"/>
        <a:stretch>
          <a:fillRect/>
        </a:stretch>
      </xdr:blipFill>
      <xdr:spPr bwMode="auto">
        <a:xfrm>
          <a:off x="6591300" y="4305300"/>
          <a:ext cx="57150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35</xdr:row>
      <xdr:rowOff>590550</xdr:rowOff>
    </xdr:from>
    <xdr:to>
      <xdr:col>7</xdr:col>
      <xdr:colOff>600075</xdr:colOff>
      <xdr:row>35</xdr:row>
      <xdr:rowOff>762000</xdr:rowOff>
    </xdr:to>
    <xdr:pic>
      <xdr:nvPicPr>
        <xdr:cNvPr id="109607" name="Рисунок 258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2860357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39</xdr:row>
      <xdr:rowOff>752475</xdr:rowOff>
    </xdr:from>
    <xdr:to>
      <xdr:col>7</xdr:col>
      <xdr:colOff>600075</xdr:colOff>
      <xdr:row>39</xdr:row>
      <xdr:rowOff>923925</xdr:rowOff>
    </xdr:to>
    <xdr:pic>
      <xdr:nvPicPr>
        <xdr:cNvPr id="109608" name="Рисунок 259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348615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40</xdr:row>
      <xdr:rowOff>685800</xdr:rowOff>
    </xdr:from>
    <xdr:to>
      <xdr:col>7</xdr:col>
      <xdr:colOff>600075</xdr:colOff>
      <xdr:row>40</xdr:row>
      <xdr:rowOff>857250</xdr:rowOff>
    </xdr:to>
    <xdr:pic>
      <xdr:nvPicPr>
        <xdr:cNvPr id="109609" name="Рисунок 260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359092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43</xdr:row>
      <xdr:rowOff>1019175</xdr:rowOff>
    </xdr:from>
    <xdr:to>
      <xdr:col>7</xdr:col>
      <xdr:colOff>600075</xdr:colOff>
      <xdr:row>43</xdr:row>
      <xdr:rowOff>1190625</xdr:rowOff>
    </xdr:to>
    <xdr:pic>
      <xdr:nvPicPr>
        <xdr:cNvPr id="109610" name="Рисунок 261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3951922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44</xdr:row>
      <xdr:rowOff>1019175</xdr:rowOff>
    </xdr:from>
    <xdr:to>
      <xdr:col>7</xdr:col>
      <xdr:colOff>600075</xdr:colOff>
      <xdr:row>44</xdr:row>
      <xdr:rowOff>1190625</xdr:rowOff>
    </xdr:to>
    <xdr:pic>
      <xdr:nvPicPr>
        <xdr:cNvPr id="109611" name="Рисунок 263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4108132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45</xdr:row>
      <xdr:rowOff>1019175</xdr:rowOff>
    </xdr:from>
    <xdr:to>
      <xdr:col>7</xdr:col>
      <xdr:colOff>600075</xdr:colOff>
      <xdr:row>45</xdr:row>
      <xdr:rowOff>1190625</xdr:rowOff>
    </xdr:to>
    <xdr:pic>
      <xdr:nvPicPr>
        <xdr:cNvPr id="109612" name="Рисунок 264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4264342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49</xdr:row>
      <xdr:rowOff>1114425</xdr:rowOff>
    </xdr:from>
    <xdr:to>
      <xdr:col>7</xdr:col>
      <xdr:colOff>600075</xdr:colOff>
      <xdr:row>49</xdr:row>
      <xdr:rowOff>1285875</xdr:rowOff>
    </xdr:to>
    <xdr:pic>
      <xdr:nvPicPr>
        <xdr:cNvPr id="109613" name="Рисунок 265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497395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51</xdr:row>
      <xdr:rowOff>1019175</xdr:rowOff>
    </xdr:from>
    <xdr:to>
      <xdr:col>7</xdr:col>
      <xdr:colOff>600075</xdr:colOff>
      <xdr:row>51</xdr:row>
      <xdr:rowOff>1190625</xdr:rowOff>
    </xdr:to>
    <xdr:pic>
      <xdr:nvPicPr>
        <xdr:cNvPr id="109614" name="Рисунок 266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5290185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55</xdr:row>
      <xdr:rowOff>1028700</xdr:rowOff>
    </xdr:from>
    <xdr:to>
      <xdr:col>7</xdr:col>
      <xdr:colOff>600075</xdr:colOff>
      <xdr:row>55</xdr:row>
      <xdr:rowOff>1200150</xdr:rowOff>
    </xdr:to>
    <xdr:pic>
      <xdr:nvPicPr>
        <xdr:cNvPr id="109615" name="Рисунок 267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5470207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72</xdr:row>
      <xdr:rowOff>828675</xdr:rowOff>
    </xdr:from>
    <xdr:to>
      <xdr:col>7</xdr:col>
      <xdr:colOff>600075</xdr:colOff>
      <xdr:row>72</xdr:row>
      <xdr:rowOff>1000125</xdr:rowOff>
    </xdr:to>
    <xdr:pic>
      <xdr:nvPicPr>
        <xdr:cNvPr id="109616" name="Рисунок 268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745236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77</xdr:row>
      <xdr:rowOff>866775</xdr:rowOff>
    </xdr:from>
    <xdr:to>
      <xdr:col>7</xdr:col>
      <xdr:colOff>600075</xdr:colOff>
      <xdr:row>77</xdr:row>
      <xdr:rowOff>1038225</xdr:rowOff>
    </xdr:to>
    <xdr:pic>
      <xdr:nvPicPr>
        <xdr:cNvPr id="109617" name="Рисунок 269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81267300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47625</xdr:colOff>
      <xdr:row>80</xdr:row>
      <xdr:rowOff>1066800</xdr:rowOff>
    </xdr:from>
    <xdr:to>
      <xdr:col>7</xdr:col>
      <xdr:colOff>600075</xdr:colOff>
      <xdr:row>80</xdr:row>
      <xdr:rowOff>1238250</xdr:rowOff>
    </xdr:to>
    <xdr:pic>
      <xdr:nvPicPr>
        <xdr:cNvPr id="109618" name="Рисунок 270"/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00825" y="85582125"/>
          <a:ext cx="552450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162</xdr:row>
      <xdr:rowOff>9525</xdr:rowOff>
    </xdr:from>
    <xdr:to>
      <xdr:col>1</xdr:col>
      <xdr:colOff>809625</xdr:colOff>
      <xdr:row>163</xdr:row>
      <xdr:rowOff>342900</xdr:rowOff>
    </xdr:to>
    <xdr:pic>
      <xdr:nvPicPr>
        <xdr:cNvPr id="109619" name="Picture 3400" descr="HDD"/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clrChange>
            <a:clrFrom>
              <a:srgbClr val="FEFEFE"/>
            </a:clrFrom>
            <a:clrTo>
              <a:srgbClr val="FEFEFE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66675" y="136150350"/>
          <a:ext cx="771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176</xdr:row>
      <xdr:rowOff>942975</xdr:rowOff>
    </xdr:from>
    <xdr:to>
      <xdr:col>3</xdr:col>
      <xdr:colOff>676275</xdr:colOff>
      <xdr:row>177</xdr:row>
      <xdr:rowOff>771525</xdr:rowOff>
    </xdr:to>
    <xdr:pic>
      <xdr:nvPicPr>
        <xdr:cNvPr id="109620" name="Picture 12" descr="Planar-Clarity-Matrix-LCD-Video-Wall-System-in-wall-service"/>
        <xdr:cNvPicPr>
          <a:picLocks noChangeAspect="1" noChangeArrowheads="1"/>
        </xdr:cNvPicPr>
      </xdr:nvPicPr>
      <xdr:blipFill>
        <a:blip xmlns:r="http://schemas.openxmlformats.org/officeDocument/2006/relationships" r:embed="rId56"/>
        <a:srcRect l="4167" t="10378" r="9500" b="5661"/>
        <a:stretch>
          <a:fillRect/>
        </a:stretch>
      </xdr:blipFill>
      <xdr:spPr bwMode="auto">
        <a:xfrm>
          <a:off x="85725" y="142570200"/>
          <a:ext cx="1495425" cy="1543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177</xdr:row>
      <xdr:rowOff>1019175</xdr:rowOff>
    </xdr:from>
    <xdr:to>
      <xdr:col>3</xdr:col>
      <xdr:colOff>704850</xdr:colOff>
      <xdr:row>178</xdr:row>
      <xdr:rowOff>676275</xdr:rowOff>
    </xdr:to>
    <xdr:pic>
      <xdr:nvPicPr>
        <xdr:cNvPr id="109621" name="Picture 13" descr="Planar-Clarity-Matrix-LCD-Video-Wall-System-in-wall-service-EasyAxis-mounting"/>
        <xdr:cNvPicPr>
          <a:picLocks noChangeAspect="1" noChangeArrowheads="1"/>
        </xdr:cNvPicPr>
      </xdr:nvPicPr>
      <xdr:blipFill>
        <a:blip xmlns:r="http://schemas.openxmlformats.org/officeDocument/2006/relationships" r:embed="rId57"/>
        <a:srcRect l="3326" t="12128" r="8688" b="2585"/>
        <a:stretch>
          <a:fillRect/>
        </a:stretch>
      </xdr:blipFill>
      <xdr:spPr bwMode="auto">
        <a:xfrm>
          <a:off x="85725" y="144360900"/>
          <a:ext cx="1524000" cy="1371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175</xdr:row>
      <xdr:rowOff>1104900</xdr:rowOff>
    </xdr:from>
    <xdr:to>
      <xdr:col>3</xdr:col>
      <xdr:colOff>752475</xdr:colOff>
      <xdr:row>176</xdr:row>
      <xdr:rowOff>609600</xdr:rowOff>
    </xdr:to>
    <xdr:pic>
      <xdr:nvPicPr>
        <xdr:cNvPr id="109622" name="Picture 19" descr="200911111645327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85725" y="141017625"/>
          <a:ext cx="1571625" cy="1219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179</xdr:row>
      <xdr:rowOff>381000</xdr:rowOff>
    </xdr:from>
    <xdr:to>
      <xdr:col>1</xdr:col>
      <xdr:colOff>790575</xdr:colOff>
      <xdr:row>179</xdr:row>
      <xdr:rowOff>609600</xdr:rowOff>
    </xdr:to>
    <xdr:pic>
      <xdr:nvPicPr>
        <xdr:cNvPr id="109623" name="Рисунок 4"/>
        <xdr:cNvPicPr>
          <a:picLocks noChangeAspect="1"/>
        </xdr:cNvPicPr>
      </xdr:nvPicPr>
      <xdr:blipFill>
        <a:blip xmlns:r="http://schemas.openxmlformats.org/officeDocument/2006/relationships" r:embed="rId59"/>
        <a:srcRect l="2333" t="18500" r="1889" b="13000"/>
        <a:stretch>
          <a:fillRect/>
        </a:stretch>
      </xdr:blipFill>
      <xdr:spPr bwMode="auto">
        <a:xfrm>
          <a:off x="95250" y="147151725"/>
          <a:ext cx="723900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180</xdr:row>
      <xdr:rowOff>390525</xdr:rowOff>
    </xdr:from>
    <xdr:to>
      <xdr:col>1</xdr:col>
      <xdr:colOff>790575</xdr:colOff>
      <xdr:row>180</xdr:row>
      <xdr:rowOff>609600</xdr:rowOff>
    </xdr:to>
    <xdr:pic>
      <xdr:nvPicPr>
        <xdr:cNvPr id="109624" name="Рисунок 5"/>
        <xdr:cNvPicPr>
          <a:picLocks noChangeAspect="1"/>
        </xdr:cNvPicPr>
      </xdr:nvPicPr>
      <xdr:blipFill>
        <a:blip xmlns:r="http://schemas.openxmlformats.org/officeDocument/2006/relationships" r:embed="rId60"/>
        <a:srcRect l="4126" t="8000" r="2856" b="5000"/>
        <a:stretch>
          <a:fillRect/>
        </a:stretch>
      </xdr:blipFill>
      <xdr:spPr bwMode="auto">
        <a:xfrm>
          <a:off x="85725" y="148151850"/>
          <a:ext cx="733425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181</xdr:row>
      <xdr:rowOff>28575</xdr:rowOff>
    </xdr:from>
    <xdr:to>
      <xdr:col>1</xdr:col>
      <xdr:colOff>647700</xdr:colOff>
      <xdr:row>181</xdr:row>
      <xdr:rowOff>514350</xdr:rowOff>
    </xdr:to>
    <xdr:pic>
      <xdr:nvPicPr>
        <xdr:cNvPr id="109625" name="Рисунок 10"/>
        <xdr:cNvPicPr>
          <a:picLocks noChangeAspect="1"/>
        </xdr:cNvPicPr>
      </xdr:nvPicPr>
      <xdr:blipFill>
        <a:blip xmlns:r="http://schemas.openxmlformats.org/officeDocument/2006/relationships" r:embed="rId61"/>
        <a:srcRect l="10332" t="5992" r="10124" b="7851"/>
        <a:stretch>
          <a:fillRect/>
        </a:stretch>
      </xdr:blipFill>
      <xdr:spPr bwMode="auto">
        <a:xfrm>
          <a:off x="228600" y="148780500"/>
          <a:ext cx="4476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247650</xdr:colOff>
      <xdr:row>183</xdr:row>
      <xdr:rowOff>28575</xdr:rowOff>
    </xdr:from>
    <xdr:to>
      <xdr:col>1</xdr:col>
      <xdr:colOff>609600</xdr:colOff>
      <xdr:row>183</xdr:row>
      <xdr:rowOff>514350</xdr:rowOff>
    </xdr:to>
    <xdr:pic>
      <xdr:nvPicPr>
        <xdr:cNvPr id="109626" name="Рисунок 11"/>
        <xdr:cNvPicPr>
          <a:picLocks noChangeAspect="1"/>
        </xdr:cNvPicPr>
      </xdr:nvPicPr>
      <xdr:blipFill>
        <a:blip xmlns:r="http://schemas.openxmlformats.org/officeDocument/2006/relationships" r:embed="rId62"/>
        <a:srcRect l="13821" t="1898" r="14635" b="2168"/>
        <a:stretch>
          <a:fillRect/>
        </a:stretch>
      </xdr:blipFill>
      <xdr:spPr bwMode="auto">
        <a:xfrm>
          <a:off x="276225" y="149847300"/>
          <a:ext cx="36195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190500</xdr:colOff>
      <xdr:row>182</xdr:row>
      <xdr:rowOff>28575</xdr:rowOff>
    </xdr:from>
    <xdr:to>
      <xdr:col>1</xdr:col>
      <xdr:colOff>666750</xdr:colOff>
      <xdr:row>182</xdr:row>
      <xdr:rowOff>514350</xdr:rowOff>
    </xdr:to>
    <xdr:pic>
      <xdr:nvPicPr>
        <xdr:cNvPr id="109627" name="Рисунок 12"/>
        <xdr:cNvPicPr>
          <a:picLocks noChangeAspect="1"/>
        </xdr:cNvPicPr>
      </xdr:nvPicPr>
      <xdr:blipFill>
        <a:blip xmlns:r="http://schemas.openxmlformats.org/officeDocument/2006/relationships" r:embed="rId63"/>
        <a:srcRect l="12103" t="1115" r="11111" b="3374"/>
        <a:stretch>
          <a:fillRect/>
        </a:stretch>
      </xdr:blipFill>
      <xdr:spPr bwMode="auto">
        <a:xfrm>
          <a:off x="219075" y="149313900"/>
          <a:ext cx="47625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121</xdr:row>
      <xdr:rowOff>38100</xdr:rowOff>
    </xdr:from>
    <xdr:to>
      <xdr:col>1</xdr:col>
      <xdr:colOff>695325</xdr:colOff>
      <xdr:row>121</xdr:row>
      <xdr:rowOff>571500</xdr:rowOff>
    </xdr:to>
    <xdr:pic>
      <xdr:nvPicPr>
        <xdr:cNvPr id="109628" name="Picture 3678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42428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120</xdr:row>
      <xdr:rowOff>38100</xdr:rowOff>
    </xdr:from>
    <xdr:to>
      <xdr:col>1</xdr:col>
      <xdr:colOff>695325</xdr:colOff>
      <xdr:row>120</xdr:row>
      <xdr:rowOff>571500</xdr:rowOff>
    </xdr:to>
    <xdr:pic>
      <xdr:nvPicPr>
        <xdr:cNvPr id="109629" name="Picture 3688" descr="09384_bi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lum contrast="6000"/>
        </a:blip>
        <a:srcRect l="27499" t="14000" r="27251" b="14000"/>
        <a:stretch>
          <a:fillRect/>
        </a:stretch>
      </xdr:blipFill>
      <xdr:spPr bwMode="auto">
        <a:xfrm>
          <a:off x="190500" y="1136332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120</xdr:row>
      <xdr:rowOff>133350</xdr:rowOff>
    </xdr:from>
    <xdr:to>
      <xdr:col>3</xdr:col>
      <xdr:colOff>962025</xdr:colOff>
      <xdr:row>120</xdr:row>
      <xdr:rowOff>390525</xdr:rowOff>
    </xdr:to>
    <xdr:pic>
      <xdr:nvPicPr>
        <xdr:cNvPr id="109630" name="Picture 6146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137285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38100</xdr:colOff>
      <xdr:row>121</xdr:row>
      <xdr:rowOff>133350</xdr:rowOff>
    </xdr:from>
    <xdr:to>
      <xdr:col>3</xdr:col>
      <xdr:colOff>962025</xdr:colOff>
      <xdr:row>121</xdr:row>
      <xdr:rowOff>390525</xdr:rowOff>
    </xdr:to>
    <xdr:pic>
      <xdr:nvPicPr>
        <xdr:cNvPr id="109631" name="Picture 6147" descr="logo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42975" y="114338100"/>
          <a:ext cx="923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85725</xdr:colOff>
      <xdr:row>23</xdr:row>
      <xdr:rowOff>38100</xdr:rowOff>
    </xdr:from>
    <xdr:to>
      <xdr:col>1</xdr:col>
      <xdr:colOff>781050</xdr:colOff>
      <xdr:row>23</xdr:row>
      <xdr:rowOff>476250</xdr:rowOff>
    </xdr:to>
    <xdr:pic>
      <xdr:nvPicPr>
        <xdr:cNvPr id="70977" name="Picture 648" descr="AF1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14300" y="7181850"/>
          <a:ext cx="6953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24</xdr:row>
      <xdr:rowOff>38100</xdr:rowOff>
    </xdr:from>
    <xdr:to>
      <xdr:col>1</xdr:col>
      <xdr:colOff>809625</xdr:colOff>
      <xdr:row>24</xdr:row>
      <xdr:rowOff>476250</xdr:rowOff>
    </xdr:to>
    <xdr:pic>
      <xdr:nvPicPr>
        <xdr:cNvPr id="70978" name="Picture 649" descr="AF16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5250" y="7677150"/>
          <a:ext cx="74295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123825</xdr:colOff>
      <xdr:row>21</xdr:row>
      <xdr:rowOff>28575</xdr:rowOff>
    </xdr:from>
    <xdr:to>
      <xdr:col>1</xdr:col>
      <xdr:colOff>742950</xdr:colOff>
      <xdr:row>21</xdr:row>
      <xdr:rowOff>476250</xdr:rowOff>
    </xdr:to>
    <xdr:pic>
      <xdr:nvPicPr>
        <xdr:cNvPr id="70979" name="Picture 650" descr="AF06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152400" y="6181725"/>
          <a:ext cx="6191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22</xdr:row>
      <xdr:rowOff>38100</xdr:rowOff>
    </xdr:from>
    <xdr:to>
      <xdr:col>1</xdr:col>
      <xdr:colOff>762000</xdr:colOff>
      <xdr:row>22</xdr:row>
      <xdr:rowOff>466725</xdr:rowOff>
    </xdr:to>
    <xdr:pic>
      <xdr:nvPicPr>
        <xdr:cNvPr id="70980" name="Picture 651" descr="AF08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42875" y="6686550"/>
          <a:ext cx="64770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29</xdr:row>
      <xdr:rowOff>38100</xdr:rowOff>
    </xdr:from>
    <xdr:to>
      <xdr:col>1</xdr:col>
      <xdr:colOff>742950</xdr:colOff>
      <xdr:row>29</xdr:row>
      <xdr:rowOff>476250</xdr:rowOff>
    </xdr:to>
    <xdr:pic>
      <xdr:nvPicPr>
        <xdr:cNvPr id="70981" name="Picture 652" descr="AA08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42875" y="10153650"/>
          <a:ext cx="62865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28</xdr:row>
      <xdr:rowOff>28575</xdr:rowOff>
    </xdr:from>
    <xdr:to>
      <xdr:col>1</xdr:col>
      <xdr:colOff>771525</xdr:colOff>
      <xdr:row>28</xdr:row>
      <xdr:rowOff>476250</xdr:rowOff>
    </xdr:to>
    <xdr:pic>
      <xdr:nvPicPr>
        <xdr:cNvPr id="70982" name="Picture 653" descr="AA0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123825" y="9648825"/>
          <a:ext cx="6762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30</xdr:row>
      <xdr:rowOff>38100</xdr:rowOff>
    </xdr:from>
    <xdr:to>
      <xdr:col>1</xdr:col>
      <xdr:colOff>781050</xdr:colOff>
      <xdr:row>30</xdr:row>
      <xdr:rowOff>476250</xdr:rowOff>
    </xdr:to>
    <xdr:pic>
      <xdr:nvPicPr>
        <xdr:cNvPr id="70983" name="Picture 654" descr="AA12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14300" y="10648950"/>
          <a:ext cx="6953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31</xdr:row>
      <xdr:rowOff>38100</xdr:rowOff>
    </xdr:from>
    <xdr:to>
      <xdr:col>1</xdr:col>
      <xdr:colOff>790575</xdr:colOff>
      <xdr:row>31</xdr:row>
      <xdr:rowOff>476250</xdr:rowOff>
    </xdr:to>
    <xdr:pic>
      <xdr:nvPicPr>
        <xdr:cNvPr id="70984" name="Picture 655" descr="AA16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114300" y="11144250"/>
          <a:ext cx="70485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25</xdr:row>
      <xdr:rowOff>38100</xdr:rowOff>
    </xdr:from>
    <xdr:to>
      <xdr:col>1</xdr:col>
      <xdr:colOff>809625</xdr:colOff>
      <xdr:row>25</xdr:row>
      <xdr:rowOff>476250</xdr:rowOff>
    </xdr:to>
    <xdr:pic>
      <xdr:nvPicPr>
        <xdr:cNvPr id="70985" name="Picture 5588" descr="AF16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85725" y="8172450"/>
          <a:ext cx="7524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11</xdr:row>
      <xdr:rowOff>228600</xdr:rowOff>
    </xdr:from>
    <xdr:to>
      <xdr:col>1</xdr:col>
      <xdr:colOff>647700</xdr:colOff>
      <xdr:row>12</xdr:row>
      <xdr:rowOff>257175</xdr:rowOff>
    </xdr:to>
    <xdr:pic>
      <xdr:nvPicPr>
        <xdr:cNvPr id="70986" name="Picture 6638" descr="025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228600" y="1581150"/>
          <a:ext cx="4476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13</xdr:row>
      <xdr:rowOff>238125</xdr:rowOff>
    </xdr:from>
    <xdr:to>
      <xdr:col>1</xdr:col>
      <xdr:colOff>619125</xdr:colOff>
      <xdr:row>14</xdr:row>
      <xdr:rowOff>257175</xdr:rowOff>
    </xdr:to>
    <xdr:pic>
      <xdr:nvPicPr>
        <xdr:cNvPr id="70987" name="Picture 6639" descr="029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257175" y="2543175"/>
          <a:ext cx="3905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238125</xdr:colOff>
      <xdr:row>15</xdr:row>
      <xdr:rowOff>219075</xdr:rowOff>
    </xdr:from>
    <xdr:to>
      <xdr:col>1</xdr:col>
      <xdr:colOff>647700</xdr:colOff>
      <xdr:row>16</xdr:row>
      <xdr:rowOff>276225</xdr:rowOff>
    </xdr:to>
    <xdr:pic>
      <xdr:nvPicPr>
        <xdr:cNvPr id="70988" name="Picture 6640" descr="120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266700" y="3476625"/>
          <a:ext cx="409575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17</xdr:row>
      <xdr:rowOff>190500</xdr:rowOff>
    </xdr:from>
    <xdr:to>
      <xdr:col>1</xdr:col>
      <xdr:colOff>647700</xdr:colOff>
      <xdr:row>18</xdr:row>
      <xdr:rowOff>276225</xdr:rowOff>
    </xdr:to>
    <xdr:pic>
      <xdr:nvPicPr>
        <xdr:cNvPr id="70989" name="Picture 6641" descr="060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257175" y="4400550"/>
          <a:ext cx="4191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19</xdr:row>
      <xdr:rowOff>66675</xdr:rowOff>
    </xdr:from>
    <xdr:to>
      <xdr:col>1</xdr:col>
      <xdr:colOff>685800</xdr:colOff>
      <xdr:row>19</xdr:row>
      <xdr:rowOff>438150</xdr:rowOff>
    </xdr:to>
    <xdr:pic>
      <xdr:nvPicPr>
        <xdr:cNvPr id="70990" name="Picture 6642" descr="AF028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l="12605" t="15555" r="12605" b="7777"/>
        <a:stretch>
          <a:fillRect/>
        </a:stretch>
      </xdr:blipFill>
      <xdr:spPr bwMode="auto">
        <a:xfrm>
          <a:off x="228600" y="5229225"/>
          <a:ext cx="48577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209550</xdr:colOff>
      <xdr:row>20</xdr:row>
      <xdr:rowOff>66675</xdr:rowOff>
    </xdr:from>
    <xdr:to>
      <xdr:col>1</xdr:col>
      <xdr:colOff>685800</xdr:colOff>
      <xdr:row>20</xdr:row>
      <xdr:rowOff>438150</xdr:rowOff>
    </xdr:to>
    <xdr:pic>
      <xdr:nvPicPr>
        <xdr:cNvPr id="70991" name="Picture 6643" descr="AF028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l="12605" t="15555" r="12605" b="7777"/>
        <a:stretch>
          <a:fillRect/>
        </a:stretch>
      </xdr:blipFill>
      <xdr:spPr bwMode="auto">
        <a:xfrm>
          <a:off x="238125" y="5724525"/>
          <a:ext cx="47625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</xdr:row>
      <xdr:rowOff>9525</xdr:rowOff>
    </xdr:from>
    <xdr:to>
      <xdr:col>4</xdr:col>
      <xdr:colOff>209550</xdr:colOff>
      <xdr:row>4</xdr:row>
      <xdr:rowOff>104775</xdr:rowOff>
    </xdr:to>
    <xdr:pic>
      <xdr:nvPicPr>
        <xdr:cNvPr id="70992" name="Picture 6654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 l="3438" t="7692" r="3854" b="7051"/>
        <a:stretch>
          <a:fillRect/>
        </a:stretch>
      </xdr:blipFill>
      <xdr:spPr bwMode="auto">
        <a:xfrm>
          <a:off x="76200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</xdr:row>
      <xdr:rowOff>19050</xdr:rowOff>
    </xdr:from>
    <xdr:to>
      <xdr:col>4</xdr:col>
      <xdr:colOff>257175</xdr:colOff>
      <xdr:row>6</xdr:row>
      <xdr:rowOff>0</xdr:rowOff>
    </xdr:to>
    <xdr:sp macro="" textlink="">
      <xdr:nvSpPr>
        <xdr:cNvPr id="44544" name="Text Box 6656">
          <a:hlinkClick xmlns:r="http://schemas.openxmlformats.org/officeDocument/2006/relationships" r:id="rId16"/>
        </xdr:cNvPr>
        <xdr:cNvSpPr txBox="1">
          <a:spLocks noChangeArrowheads="1"/>
        </xdr:cNvSpPr>
      </xdr:nvSpPr>
      <xdr:spPr bwMode="auto">
        <a:xfrm>
          <a:off x="76200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44545" name="Text Box 6657"/>
        <xdr:cNvSpPr txBox="1">
          <a:spLocks noChangeArrowheads="1"/>
        </xdr:cNvSpPr>
      </xdr:nvSpPr>
      <xdr:spPr bwMode="auto">
        <a:xfrm>
          <a:off x="2133600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200025</xdr:colOff>
      <xdr:row>26</xdr:row>
      <xdr:rowOff>38100</xdr:rowOff>
    </xdr:from>
    <xdr:to>
      <xdr:col>1</xdr:col>
      <xdr:colOff>638175</xdr:colOff>
      <xdr:row>26</xdr:row>
      <xdr:rowOff>457200</xdr:rowOff>
    </xdr:to>
    <xdr:pic>
      <xdr:nvPicPr>
        <xdr:cNvPr id="70995" name="Picture 638" descr="Alaud_AA0358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 t="1515" b="2272"/>
        <a:stretch>
          <a:fillRect/>
        </a:stretch>
      </xdr:blipFill>
      <xdr:spPr bwMode="auto">
        <a:xfrm>
          <a:off x="228600" y="8667750"/>
          <a:ext cx="43815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27</xdr:row>
      <xdr:rowOff>38100</xdr:rowOff>
    </xdr:from>
    <xdr:to>
      <xdr:col>1</xdr:col>
      <xdr:colOff>647700</xdr:colOff>
      <xdr:row>27</xdr:row>
      <xdr:rowOff>466725</xdr:rowOff>
    </xdr:to>
    <xdr:pic>
      <xdr:nvPicPr>
        <xdr:cNvPr id="70996" name="Picture 6895" descr="Alaud_AV2812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228600" y="9163050"/>
          <a:ext cx="44767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34</xdr:row>
      <xdr:rowOff>409575</xdr:rowOff>
    </xdr:from>
    <xdr:to>
      <xdr:col>1</xdr:col>
      <xdr:colOff>704850</xdr:colOff>
      <xdr:row>36</xdr:row>
      <xdr:rowOff>114300</xdr:rowOff>
    </xdr:to>
    <xdr:pic>
      <xdr:nvPicPr>
        <xdr:cNvPr id="70997" name="Picture 159" descr="LD0660">
          <a:hlinkClick xmlns:r="http://schemas.openxmlformats.org/officeDocument/2006/relationships" r:id="rId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228600" y="13382625"/>
          <a:ext cx="5048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190500</xdr:colOff>
      <xdr:row>47</xdr:row>
      <xdr:rowOff>57150</xdr:rowOff>
    </xdr:from>
    <xdr:to>
      <xdr:col>1</xdr:col>
      <xdr:colOff>657225</xdr:colOff>
      <xdr:row>47</xdr:row>
      <xdr:rowOff>638175</xdr:rowOff>
    </xdr:to>
    <xdr:pic>
      <xdr:nvPicPr>
        <xdr:cNvPr id="70998" name="Picture 161" descr="LF0309">
          <a:hlinkClick xmlns:r="http://schemas.openxmlformats.org/officeDocument/2006/relationships" r:id="rId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lum contrast="18000"/>
        </a:blip>
        <a:srcRect l="15031" t="11691" r="22130" b="8977"/>
        <a:stretch>
          <a:fillRect/>
        </a:stretch>
      </xdr:blipFill>
      <xdr:spPr bwMode="auto">
        <a:xfrm>
          <a:off x="219075" y="18364200"/>
          <a:ext cx="4667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48</xdr:row>
      <xdr:rowOff>161925</xdr:rowOff>
    </xdr:from>
    <xdr:to>
      <xdr:col>1</xdr:col>
      <xdr:colOff>676275</xdr:colOff>
      <xdr:row>49</xdr:row>
      <xdr:rowOff>295275</xdr:rowOff>
    </xdr:to>
    <xdr:pic>
      <xdr:nvPicPr>
        <xdr:cNvPr id="70999" name="Picture 162" descr="LD0409">
          <a:hlinkClick xmlns:r="http://schemas.openxmlformats.org/officeDocument/2006/relationships" r:id="rId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 l="20000" t="14722" r="24167" b="12778"/>
        <a:stretch>
          <a:fillRect/>
        </a:stretch>
      </xdr:blipFill>
      <xdr:spPr bwMode="auto">
        <a:xfrm>
          <a:off x="228600" y="19154775"/>
          <a:ext cx="4762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47</xdr:row>
      <xdr:rowOff>142875</xdr:rowOff>
    </xdr:from>
    <xdr:to>
      <xdr:col>4</xdr:col>
      <xdr:colOff>962025</xdr:colOff>
      <xdr:row>47</xdr:row>
      <xdr:rowOff>476250</xdr:rowOff>
    </xdr:to>
    <xdr:pic>
      <xdr:nvPicPr>
        <xdr:cNvPr id="71000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84499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50</xdr:row>
      <xdr:rowOff>142875</xdr:rowOff>
    </xdr:from>
    <xdr:to>
      <xdr:col>4</xdr:col>
      <xdr:colOff>962025</xdr:colOff>
      <xdr:row>50</xdr:row>
      <xdr:rowOff>476250</xdr:rowOff>
    </xdr:to>
    <xdr:pic>
      <xdr:nvPicPr>
        <xdr:cNvPr id="71001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201263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40</xdr:row>
      <xdr:rowOff>419100</xdr:rowOff>
    </xdr:from>
    <xdr:to>
      <xdr:col>1</xdr:col>
      <xdr:colOff>628650</xdr:colOff>
      <xdr:row>42</xdr:row>
      <xdr:rowOff>28575</xdr:rowOff>
    </xdr:to>
    <xdr:pic>
      <xdr:nvPicPr>
        <xdr:cNvPr id="71002" name="Picture 301" descr="LM021">
          <a:hlinkClick xmlns:r="http://schemas.openxmlformats.org/officeDocument/2006/relationships" r:id="rId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lum contrast="18000"/>
        </a:blip>
        <a:srcRect l="27083" t="21875" r="26042" b="13672"/>
        <a:stretch>
          <a:fillRect/>
        </a:stretch>
      </xdr:blipFill>
      <xdr:spPr bwMode="auto">
        <a:xfrm>
          <a:off x="257175" y="15125700"/>
          <a:ext cx="40005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42</xdr:row>
      <xdr:rowOff>133350</xdr:rowOff>
    </xdr:from>
    <xdr:to>
      <xdr:col>4</xdr:col>
      <xdr:colOff>962025</xdr:colOff>
      <xdr:row>42</xdr:row>
      <xdr:rowOff>466725</xdr:rowOff>
    </xdr:to>
    <xdr:pic>
      <xdr:nvPicPr>
        <xdr:cNvPr id="71003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579245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40</xdr:row>
      <xdr:rowOff>133350</xdr:rowOff>
    </xdr:from>
    <xdr:to>
      <xdr:col>4</xdr:col>
      <xdr:colOff>962025</xdr:colOff>
      <xdr:row>40</xdr:row>
      <xdr:rowOff>466725</xdr:rowOff>
    </xdr:to>
    <xdr:pic>
      <xdr:nvPicPr>
        <xdr:cNvPr id="71004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483995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41</xdr:row>
      <xdr:rowOff>133350</xdr:rowOff>
    </xdr:from>
    <xdr:to>
      <xdr:col>4</xdr:col>
      <xdr:colOff>962025</xdr:colOff>
      <xdr:row>41</xdr:row>
      <xdr:rowOff>466725</xdr:rowOff>
    </xdr:to>
    <xdr:pic>
      <xdr:nvPicPr>
        <xdr:cNvPr id="71005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531620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44</xdr:row>
      <xdr:rowOff>142875</xdr:rowOff>
    </xdr:from>
    <xdr:to>
      <xdr:col>4</xdr:col>
      <xdr:colOff>962025</xdr:colOff>
      <xdr:row>44</xdr:row>
      <xdr:rowOff>476250</xdr:rowOff>
    </xdr:to>
    <xdr:pic>
      <xdr:nvPicPr>
        <xdr:cNvPr id="71006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69640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45</xdr:row>
      <xdr:rowOff>133350</xdr:rowOff>
    </xdr:from>
    <xdr:to>
      <xdr:col>4</xdr:col>
      <xdr:colOff>962025</xdr:colOff>
      <xdr:row>45</xdr:row>
      <xdr:rowOff>466725</xdr:rowOff>
    </xdr:to>
    <xdr:pic>
      <xdr:nvPicPr>
        <xdr:cNvPr id="71007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744980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46</xdr:row>
      <xdr:rowOff>142875</xdr:rowOff>
    </xdr:from>
    <xdr:to>
      <xdr:col>4</xdr:col>
      <xdr:colOff>962025</xdr:colOff>
      <xdr:row>46</xdr:row>
      <xdr:rowOff>476250</xdr:rowOff>
    </xdr:to>
    <xdr:pic>
      <xdr:nvPicPr>
        <xdr:cNvPr id="71008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79546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45</xdr:row>
      <xdr:rowOff>0</xdr:rowOff>
    </xdr:from>
    <xdr:to>
      <xdr:col>1</xdr:col>
      <xdr:colOff>723900</xdr:colOff>
      <xdr:row>45</xdr:row>
      <xdr:rowOff>466725</xdr:rowOff>
    </xdr:to>
    <xdr:pic>
      <xdr:nvPicPr>
        <xdr:cNvPr id="71009" name="Picture 1044" descr="LC036">
          <a:hlinkClick xmlns:r="http://schemas.openxmlformats.org/officeDocument/2006/relationships" r:id="rId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180975" y="17316450"/>
          <a:ext cx="57150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49</xdr:row>
      <xdr:rowOff>142875</xdr:rowOff>
    </xdr:from>
    <xdr:to>
      <xdr:col>4</xdr:col>
      <xdr:colOff>962025</xdr:colOff>
      <xdr:row>49</xdr:row>
      <xdr:rowOff>476250</xdr:rowOff>
    </xdr:to>
    <xdr:pic>
      <xdr:nvPicPr>
        <xdr:cNvPr id="71010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96310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266700</xdr:colOff>
      <xdr:row>50</xdr:row>
      <xdr:rowOff>47625</xdr:rowOff>
    </xdr:from>
    <xdr:to>
      <xdr:col>1</xdr:col>
      <xdr:colOff>666750</xdr:colOff>
      <xdr:row>50</xdr:row>
      <xdr:rowOff>638175</xdr:rowOff>
    </xdr:to>
    <xdr:pic>
      <xdr:nvPicPr>
        <xdr:cNvPr id="71011" name="Picture 7064" descr="новый-1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295275" y="20031075"/>
          <a:ext cx="4000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190500</xdr:colOff>
      <xdr:row>43</xdr:row>
      <xdr:rowOff>47625</xdr:rowOff>
    </xdr:from>
    <xdr:to>
      <xdr:col>1</xdr:col>
      <xdr:colOff>695325</xdr:colOff>
      <xdr:row>43</xdr:row>
      <xdr:rowOff>638175</xdr:rowOff>
    </xdr:to>
    <xdr:pic>
      <xdr:nvPicPr>
        <xdr:cNvPr id="71013" name="Рисунок 40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219075" y="16182975"/>
          <a:ext cx="5048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43</xdr:row>
      <xdr:rowOff>323850</xdr:rowOff>
    </xdr:from>
    <xdr:to>
      <xdr:col>4</xdr:col>
      <xdr:colOff>962025</xdr:colOff>
      <xdr:row>43</xdr:row>
      <xdr:rowOff>657225</xdr:rowOff>
    </xdr:to>
    <xdr:pic>
      <xdr:nvPicPr>
        <xdr:cNvPr id="71014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6459200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48</xdr:row>
      <xdr:rowOff>142875</xdr:rowOff>
    </xdr:from>
    <xdr:to>
      <xdr:col>4</xdr:col>
      <xdr:colOff>962025</xdr:colOff>
      <xdr:row>48</xdr:row>
      <xdr:rowOff>476250</xdr:rowOff>
    </xdr:to>
    <xdr:pic>
      <xdr:nvPicPr>
        <xdr:cNvPr id="71015" name="Рисунок 226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1943100" y="19135725"/>
          <a:ext cx="9239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32</xdr:row>
      <xdr:rowOff>371475</xdr:rowOff>
    </xdr:from>
    <xdr:to>
      <xdr:col>1</xdr:col>
      <xdr:colOff>657225</xdr:colOff>
      <xdr:row>33</xdr:row>
      <xdr:rowOff>314325</xdr:rowOff>
    </xdr:to>
    <xdr:pic>
      <xdr:nvPicPr>
        <xdr:cNvPr id="71016" name="Picture 162" descr="LD2812">
          <a:hlinkClick xmlns:r="http://schemas.openxmlformats.org/officeDocument/2006/relationships" r:id="rId1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 l="20000" t="14722" r="24167" b="12778"/>
        <a:stretch>
          <a:fillRect/>
        </a:stretch>
      </xdr:blipFill>
      <xdr:spPr bwMode="auto">
        <a:xfrm>
          <a:off x="209550" y="11972925"/>
          <a:ext cx="4762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180975</xdr:colOff>
      <xdr:row>118</xdr:row>
      <xdr:rowOff>38100</xdr:rowOff>
    </xdr:from>
    <xdr:to>
      <xdr:col>1</xdr:col>
      <xdr:colOff>714375</xdr:colOff>
      <xdr:row>118</xdr:row>
      <xdr:rowOff>495300</xdr:rowOff>
    </xdr:to>
    <xdr:pic>
      <xdr:nvPicPr>
        <xdr:cNvPr id="69081" name="Picture 17" descr="traffic_barrier_parking_barrier_parking_equipment_car_position_lock_parking_lot_management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09550" y="60988575"/>
          <a:ext cx="53340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219075</xdr:colOff>
      <xdr:row>111</xdr:row>
      <xdr:rowOff>38100</xdr:rowOff>
    </xdr:from>
    <xdr:to>
      <xdr:col>1</xdr:col>
      <xdr:colOff>638175</xdr:colOff>
      <xdr:row>111</xdr:row>
      <xdr:rowOff>495300</xdr:rowOff>
    </xdr:to>
    <xdr:pic>
      <xdr:nvPicPr>
        <xdr:cNvPr id="69082" name="Picture 105" descr="BS-fit05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247650" y="57254775"/>
          <a:ext cx="41910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112</xdr:row>
      <xdr:rowOff>47625</xdr:rowOff>
    </xdr:from>
    <xdr:to>
      <xdr:col>1</xdr:col>
      <xdr:colOff>676275</xdr:colOff>
      <xdr:row>112</xdr:row>
      <xdr:rowOff>495300</xdr:rowOff>
    </xdr:to>
    <xdr:pic>
      <xdr:nvPicPr>
        <xdr:cNvPr id="69083" name="Picture 106" descr="BS-fit1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190500" y="57797700"/>
          <a:ext cx="514350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117</xdr:row>
      <xdr:rowOff>38100</xdr:rowOff>
    </xdr:from>
    <xdr:to>
      <xdr:col>1</xdr:col>
      <xdr:colOff>704850</xdr:colOff>
      <xdr:row>117</xdr:row>
      <xdr:rowOff>504825</xdr:rowOff>
    </xdr:to>
    <xdr:pic>
      <xdr:nvPicPr>
        <xdr:cNvPr id="69084" name="Picture 35" descr="BLA-C1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200025" y="60455175"/>
          <a:ext cx="53340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72</xdr:row>
      <xdr:rowOff>47625</xdr:rowOff>
    </xdr:from>
    <xdr:to>
      <xdr:col>1</xdr:col>
      <xdr:colOff>771525</xdr:colOff>
      <xdr:row>72</xdr:row>
      <xdr:rowOff>704850</xdr:rowOff>
    </xdr:to>
    <xdr:pic>
      <xdr:nvPicPr>
        <xdr:cNvPr id="69085" name="Picture 20" descr="image003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95250" y="40119300"/>
          <a:ext cx="70485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77</xdr:row>
      <xdr:rowOff>95250</xdr:rowOff>
    </xdr:from>
    <xdr:to>
      <xdr:col>1</xdr:col>
      <xdr:colOff>676275</xdr:colOff>
      <xdr:row>77</xdr:row>
      <xdr:rowOff>428625</xdr:rowOff>
    </xdr:to>
    <xdr:pic>
      <xdr:nvPicPr>
        <xdr:cNvPr id="69086" name="Picture 55" descr="emxcard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200025" y="41709975"/>
          <a:ext cx="5048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</xdr:row>
      <xdr:rowOff>9525</xdr:rowOff>
    </xdr:from>
    <xdr:to>
      <xdr:col>4</xdr:col>
      <xdr:colOff>219075</xdr:colOff>
      <xdr:row>4</xdr:row>
      <xdr:rowOff>104775</xdr:rowOff>
    </xdr:to>
    <xdr:pic>
      <xdr:nvPicPr>
        <xdr:cNvPr id="69087" name="Picture 61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 l="3438" t="7692" r="3854" b="7051"/>
        <a:stretch>
          <a:fillRect/>
        </a:stretch>
      </xdr:blipFill>
      <xdr:spPr bwMode="auto">
        <a:xfrm>
          <a:off x="66675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266700</xdr:colOff>
      <xdr:row>6</xdr:row>
      <xdr:rowOff>0</xdr:rowOff>
    </xdr:to>
    <xdr:sp macro="" textlink="">
      <xdr:nvSpPr>
        <xdr:cNvPr id="45118" name="Text Box 62">
          <a:hlinkClick xmlns:r="http://schemas.openxmlformats.org/officeDocument/2006/relationships" r:id="rId8"/>
        </xdr:cNvPr>
        <xdr:cNvSpPr txBox="1">
          <a:spLocks noChangeArrowheads="1"/>
        </xdr:cNvSpPr>
      </xdr:nvSpPr>
      <xdr:spPr bwMode="auto">
        <a:xfrm>
          <a:off x="66675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45119" name="Text Box 63"/>
        <xdr:cNvSpPr txBox="1">
          <a:spLocks noChangeArrowheads="1"/>
        </xdr:cNvSpPr>
      </xdr:nvSpPr>
      <xdr:spPr bwMode="auto">
        <a:xfrm>
          <a:off x="2114550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57150</xdr:colOff>
      <xdr:row>94</xdr:row>
      <xdr:rowOff>38100</xdr:rowOff>
    </xdr:from>
    <xdr:to>
      <xdr:col>1</xdr:col>
      <xdr:colOff>800100</xdr:colOff>
      <xdr:row>94</xdr:row>
      <xdr:rowOff>542925</xdr:rowOff>
    </xdr:to>
    <xdr:pic>
      <xdr:nvPicPr>
        <xdr:cNvPr id="69090" name="Picture 67" descr="200628195658380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85725" y="48396525"/>
          <a:ext cx="742950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99</xdr:row>
      <xdr:rowOff>38100</xdr:rowOff>
    </xdr:from>
    <xdr:to>
      <xdr:col>1</xdr:col>
      <xdr:colOff>752475</xdr:colOff>
      <xdr:row>99</xdr:row>
      <xdr:rowOff>533400</xdr:rowOff>
    </xdr:to>
    <xdr:pic>
      <xdr:nvPicPr>
        <xdr:cNvPr id="69091" name="Picture 70" descr="94029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23825" y="51254025"/>
          <a:ext cx="6572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209550</xdr:colOff>
      <xdr:row>92</xdr:row>
      <xdr:rowOff>38100</xdr:rowOff>
    </xdr:from>
    <xdr:to>
      <xdr:col>1</xdr:col>
      <xdr:colOff>619125</xdr:colOff>
      <xdr:row>92</xdr:row>
      <xdr:rowOff>533400</xdr:rowOff>
    </xdr:to>
    <xdr:pic>
      <xdr:nvPicPr>
        <xdr:cNvPr id="69092" name="Picture 71" descr="014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238125" y="47253525"/>
          <a:ext cx="40957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190500</xdr:colOff>
      <xdr:row>52</xdr:row>
      <xdr:rowOff>38100</xdr:rowOff>
    </xdr:from>
    <xdr:to>
      <xdr:col>1</xdr:col>
      <xdr:colOff>695325</xdr:colOff>
      <xdr:row>52</xdr:row>
      <xdr:rowOff>533400</xdr:rowOff>
    </xdr:to>
    <xdr:pic>
      <xdr:nvPicPr>
        <xdr:cNvPr id="69093" name="Picture 79" descr="EK-01A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t="2438"/>
        <a:stretch>
          <a:fillRect/>
        </a:stretch>
      </xdr:blipFill>
      <xdr:spPr bwMode="auto">
        <a:xfrm>
          <a:off x="219075" y="22517100"/>
          <a:ext cx="5048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62</xdr:row>
      <xdr:rowOff>161925</xdr:rowOff>
    </xdr:from>
    <xdr:to>
      <xdr:col>1</xdr:col>
      <xdr:colOff>685800</xdr:colOff>
      <xdr:row>62</xdr:row>
      <xdr:rowOff>571500</xdr:rowOff>
    </xdr:to>
    <xdr:pic>
      <xdr:nvPicPr>
        <xdr:cNvPr id="69094" name="Picture 125" descr="C3-200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 t="2460"/>
        <a:stretch>
          <a:fillRect/>
        </a:stretch>
      </xdr:blipFill>
      <xdr:spPr bwMode="auto">
        <a:xfrm>
          <a:off x="200025" y="35032950"/>
          <a:ext cx="5143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63</xdr:row>
      <xdr:rowOff>171450</xdr:rowOff>
    </xdr:from>
    <xdr:to>
      <xdr:col>1</xdr:col>
      <xdr:colOff>800100</xdr:colOff>
      <xdr:row>63</xdr:row>
      <xdr:rowOff>600075</xdr:rowOff>
    </xdr:to>
    <xdr:pic>
      <xdr:nvPicPr>
        <xdr:cNvPr id="69095" name="Picture 126" descr="C3-400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t="2690"/>
        <a:stretch>
          <a:fillRect/>
        </a:stretch>
      </xdr:blipFill>
      <xdr:spPr bwMode="auto">
        <a:xfrm>
          <a:off x="66675" y="35804475"/>
          <a:ext cx="76200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64</xdr:row>
      <xdr:rowOff>47625</xdr:rowOff>
    </xdr:from>
    <xdr:to>
      <xdr:col>1</xdr:col>
      <xdr:colOff>790575</xdr:colOff>
      <xdr:row>64</xdr:row>
      <xdr:rowOff>647700</xdr:rowOff>
    </xdr:to>
    <xdr:pic>
      <xdr:nvPicPr>
        <xdr:cNvPr id="69096" name="Picture 127" descr="20116145243770373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lum contrast="18000"/>
        </a:blip>
        <a:srcRect/>
        <a:stretch>
          <a:fillRect/>
        </a:stretch>
      </xdr:blipFill>
      <xdr:spPr bwMode="auto">
        <a:xfrm>
          <a:off x="85725" y="36442650"/>
          <a:ext cx="73342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69</xdr:row>
      <xdr:rowOff>95250</xdr:rowOff>
    </xdr:from>
    <xdr:to>
      <xdr:col>1</xdr:col>
      <xdr:colOff>676275</xdr:colOff>
      <xdr:row>69</xdr:row>
      <xdr:rowOff>600075</xdr:rowOff>
    </xdr:to>
    <xdr:pic>
      <xdr:nvPicPr>
        <xdr:cNvPr id="69097" name="Picture 131" descr="201122815393140029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200025" y="38109525"/>
          <a:ext cx="50482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58</xdr:row>
      <xdr:rowOff>142875</xdr:rowOff>
    </xdr:from>
    <xdr:to>
      <xdr:col>1</xdr:col>
      <xdr:colOff>771525</xdr:colOff>
      <xdr:row>58</xdr:row>
      <xdr:rowOff>1228725</xdr:rowOff>
    </xdr:to>
    <xdr:pic>
      <xdr:nvPicPr>
        <xdr:cNvPr id="69098" name="Picture 134" descr="SC102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42875" y="28279725"/>
          <a:ext cx="657225" cy="1085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57</xdr:row>
      <xdr:rowOff>361950</xdr:rowOff>
    </xdr:from>
    <xdr:to>
      <xdr:col>1</xdr:col>
      <xdr:colOff>723900</xdr:colOff>
      <xdr:row>57</xdr:row>
      <xdr:rowOff>1238250</xdr:rowOff>
    </xdr:to>
    <xdr:pic>
      <xdr:nvPicPr>
        <xdr:cNvPr id="69099" name="Picture 135" descr="201122816132391346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90500" y="26879550"/>
          <a:ext cx="561975" cy="876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115</xdr:row>
      <xdr:rowOff>57150</xdr:rowOff>
    </xdr:from>
    <xdr:to>
      <xdr:col>1</xdr:col>
      <xdr:colOff>781050</xdr:colOff>
      <xdr:row>115</xdr:row>
      <xdr:rowOff>485775</xdr:rowOff>
    </xdr:to>
    <xdr:pic>
      <xdr:nvPicPr>
        <xdr:cNvPr id="69100" name="Picture 158" descr="20093151306431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 t="2026"/>
        <a:stretch>
          <a:fillRect/>
        </a:stretch>
      </xdr:blipFill>
      <xdr:spPr bwMode="auto">
        <a:xfrm>
          <a:off x="104775" y="59407425"/>
          <a:ext cx="70485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91</xdr:row>
      <xdr:rowOff>76200</xdr:rowOff>
    </xdr:from>
    <xdr:to>
      <xdr:col>1</xdr:col>
      <xdr:colOff>685800</xdr:colOff>
      <xdr:row>91</xdr:row>
      <xdr:rowOff>495300</xdr:rowOff>
    </xdr:to>
    <xdr:pic>
      <xdr:nvPicPr>
        <xdr:cNvPr id="69101" name="Picture 166" descr="SN-840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209550" y="46720125"/>
          <a:ext cx="504825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93</xdr:row>
      <xdr:rowOff>38100</xdr:rowOff>
    </xdr:from>
    <xdr:to>
      <xdr:col>1</xdr:col>
      <xdr:colOff>685800</xdr:colOff>
      <xdr:row>93</xdr:row>
      <xdr:rowOff>533400</xdr:rowOff>
    </xdr:to>
    <xdr:pic>
      <xdr:nvPicPr>
        <xdr:cNvPr id="69102" name="Picture 168" descr="8007-1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190500" y="47825025"/>
          <a:ext cx="52387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60</xdr:row>
      <xdr:rowOff>238125</xdr:rowOff>
    </xdr:from>
    <xdr:to>
      <xdr:col>1</xdr:col>
      <xdr:colOff>685800</xdr:colOff>
      <xdr:row>60</xdr:row>
      <xdr:rowOff>1562100</xdr:rowOff>
    </xdr:to>
    <xdr:pic>
      <xdr:nvPicPr>
        <xdr:cNvPr id="69103" name="Picture 178" descr="TF1700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209550" y="31041975"/>
          <a:ext cx="504825" cy="1323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61</xdr:row>
      <xdr:rowOff>561975</xdr:rowOff>
    </xdr:from>
    <xdr:to>
      <xdr:col>1</xdr:col>
      <xdr:colOff>752475</xdr:colOff>
      <xdr:row>61</xdr:row>
      <xdr:rowOff>1790700</xdr:rowOff>
    </xdr:to>
    <xdr:pic>
      <xdr:nvPicPr>
        <xdr:cNvPr id="69104" name="Picture 179" descr="MultiBio700"/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85725" y="33108900"/>
          <a:ext cx="695325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</xdr:colOff>
      <xdr:row>139</xdr:row>
      <xdr:rowOff>247650</xdr:rowOff>
    </xdr:from>
    <xdr:to>
      <xdr:col>1</xdr:col>
      <xdr:colOff>819150</xdr:colOff>
      <xdr:row>139</xdr:row>
      <xdr:rowOff>828675</xdr:rowOff>
    </xdr:to>
    <xdr:pic>
      <xdr:nvPicPr>
        <xdr:cNvPr id="69105" name="Picture 184" descr="burghome0901xl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57150" y="75733275"/>
          <a:ext cx="79057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</xdr:colOff>
      <xdr:row>141</xdr:row>
      <xdr:rowOff>361950</xdr:rowOff>
    </xdr:from>
    <xdr:to>
      <xdr:col>1</xdr:col>
      <xdr:colOff>809625</xdr:colOff>
      <xdr:row>141</xdr:row>
      <xdr:rowOff>942975</xdr:rowOff>
    </xdr:to>
    <xdr:pic>
      <xdr:nvPicPr>
        <xdr:cNvPr id="69106" name="Picture 186" descr="Miiltary test6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57150" y="78019275"/>
          <a:ext cx="781050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</xdr:colOff>
      <xdr:row>140</xdr:row>
      <xdr:rowOff>295275</xdr:rowOff>
    </xdr:from>
    <xdr:to>
      <xdr:col>1</xdr:col>
      <xdr:colOff>819150</xdr:colOff>
      <xdr:row>140</xdr:row>
      <xdr:rowOff>885825</xdr:rowOff>
    </xdr:to>
    <xdr:pic>
      <xdr:nvPicPr>
        <xdr:cNvPr id="69107" name="Picture 187" descr="shut gun-1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57150" y="76800075"/>
          <a:ext cx="7905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142</xdr:row>
      <xdr:rowOff>142875</xdr:rowOff>
    </xdr:from>
    <xdr:to>
      <xdr:col>1</xdr:col>
      <xdr:colOff>819150</xdr:colOff>
      <xdr:row>142</xdr:row>
      <xdr:rowOff>723900</xdr:rowOff>
    </xdr:to>
    <xdr:pic>
      <xdr:nvPicPr>
        <xdr:cNvPr id="69108" name="Picture 188" descr="Miiltary test7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66675" y="79076550"/>
          <a:ext cx="781050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238125</xdr:colOff>
      <xdr:row>59</xdr:row>
      <xdr:rowOff>238125</xdr:rowOff>
    </xdr:from>
    <xdr:to>
      <xdr:col>1</xdr:col>
      <xdr:colOff>657225</xdr:colOff>
      <xdr:row>59</xdr:row>
      <xdr:rowOff>1143000</xdr:rowOff>
    </xdr:to>
    <xdr:pic>
      <xdr:nvPicPr>
        <xdr:cNvPr id="69109" name="Picture 197" descr="F11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266700" y="29708475"/>
          <a:ext cx="419100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116</xdr:row>
      <xdr:rowOff>38100</xdr:rowOff>
    </xdr:from>
    <xdr:to>
      <xdr:col>1</xdr:col>
      <xdr:colOff>704850</xdr:colOff>
      <xdr:row>116</xdr:row>
      <xdr:rowOff>495300</xdr:rowOff>
    </xdr:to>
    <xdr:pic>
      <xdr:nvPicPr>
        <xdr:cNvPr id="69110" name="Picture 203" descr="Umbrella"/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 t="2028"/>
        <a:stretch>
          <a:fillRect/>
        </a:stretch>
      </xdr:blipFill>
      <xdr:spPr bwMode="auto">
        <a:xfrm>
          <a:off x="209550" y="59921775"/>
          <a:ext cx="52387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295275</xdr:colOff>
      <xdr:row>33</xdr:row>
      <xdr:rowOff>66675</xdr:rowOff>
    </xdr:from>
    <xdr:to>
      <xdr:col>1</xdr:col>
      <xdr:colOff>571500</xdr:colOff>
      <xdr:row>33</xdr:row>
      <xdr:rowOff>542925</xdr:rowOff>
    </xdr:to>
    <xdr:pic>
      <xdr:nvPicPr>
        <xdr:cNvPr id="69111" name="Picture 3992" descr="Angle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323850" y="14887575"/>
          <a:ext cx="27622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11</xdr:row>
      <xdr:rowOff>381000</xdr:rowOff>
    </xdr:from>
    <xdr:to>
      <xdr:col>4</xdr:col>
      <xdr:colOff>923925</xdr:colOff>
      <xdr:row>12</xdr:row>
      <xdr:rowOff>0</xdr:rowOff>
    </xdr:to>
    <xdr:pic>
      <xdr:nvPicPr>
        <xdr:cNvPr id="69112" name="Picture 4018" descr="commax_logo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933575" y="1733550"/>
          <a:ext cx="876300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219075</xdr:colOff>
      <xdr:row>13</xdr:row>
      <xdr:rowOff>47625</xdr:rowOff>
    </xdr:from>
    <xdr:to>
      <xdr:col>1</xdr:col>
      <xdr:colOff>628650</xdr:colOff>
      <xdr:row>13</xdr:row>
      <xdr:rowOff>552450</xdr:rowOff>
    </xdr:to>
    <xdr:pic>
      <xdr:nvPicPr>
        <xdr:cNvPr id="69113" name="Picture 219" descr="DRC-4CG"/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247650" y="2619375"/>
          <a:ext cx="4095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11</xdr:row>
      <xdr:rowOff>38100</xdr:rowOff>
    </xdr:from>
    <xdr:to>
      <xdr:col>1</xdr:col>
      <xdr:colOff>685800</xdr:colOff>
      <xdr:row>12</xdr:row>
      <xdr:rowOff>161925</xdr:rowOff>
    </xdr:to>
    <xdr:pic>
      <xdr:nvPicPr>
        <xdr:cNvPr id="69114" name="Picture 221" descr="DPV-4HP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clrChange>
            <a:clrFrom>
              <a:srgbClr val="FDFDFD"/>
            </a:clrFrom>
            <a:clrTo>
              <a:srgbClr val="FDFDFD">
                <a:alpha val="0"/>
              </a:srgbClr>
            </a:clrTo>
          </a:clrChange>
        </a:blip>
        <a:srcRect l="13158" t="1170"/>
        <a:stretch>
          <a:fillRect/>
        </a:stretch>
      </xdr:blipFill>
      <xdr:spPr bwMode="auto">
        <a:xfrm>
          <a:off x="85725" y="1390650"/>
          <a:ext cx="62865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19</xdr:row>
      <xdr:rowOff>419100</xdr:rowOff>
    </xdr:from>
    <xdr:to>
      <xdr:col>1</xdr:col>
      <xdr:colOff>809625</xdr:colOff>
      <xdr:row>20</xdr:row>
      <xdr:rowOff>200025</xdr:rowOff>
    </xdr:to>
    <xdr:pic>
      <xdr:nvPicPr>
        <xdr:cNvPr id="69115" name="图片 27" descr="703-2.jpg"/>
        <xdr:cNvPicPr>
          <a:picLocks noChangeAspect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66675" y="6648450"/>
          <a:ext cx="7715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24</xdr:row>
      <xdr:rowOff>85725</xdr:rowOff>
    </xdr:from>
    <xdr:to>
      <xdr:col>1</xdr:col>
      <xdr:colOff>809625</xdr:colOff>
      <xdr:row>24</xdr:row>
      <xdr:rowOff>523875</xdr:rowOff>
    </xdr:to>
    <xdr:pic>
      <xdr:nvPicPr>
        <xdr:cNvPr id="69116" name="Picture 18" descr="图片6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66675" y="9363075"/>
          <a:ext cx="7715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25</xdr:row>
      <xdr:rowOff>85725</xdr:rowOff>
    </xdr:from>
    <xdr:to>
      <xdr:col>1</xdr:col>
      <xdr:colOff>809625</xdr:colOff>
      <xdr:row>25</xdr:row>
      <xdr:rowOff>523875</xdr:rowOff>
    </xdr:to>
    <xdr:pic>
      <xdr:nvPicPr>
        <xdr:cNvPr id="69117" name="Picture 19" descr="图片7"/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66675" y="9972675"/>
          <a:ext cx="7715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57150</xdr:colOff>
      <xdr:row>13</xdr:row>
      <xdr:rowOff>381000</xdr:rowOff>
    </xdr:from>
    <xdr:to>
      <xdr:col>4</xdr:col>
      <xdr:colOff>933450</xdr:colOff>
      <xdr:row>14</xdr:row>
      <xdr:rowOff>0</xdr:rowOff>
    </xdr:to>
    <xdr:pic>
      <xdr:nvPicPr>
        <xdr:cNvPr id="69118" name="Picture 4018" descr="commax_logo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943100" y="2952750"/>
          <a:ext cx="876300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32</xdr:row>
      <xdr:rowOff>57150</xdr:rowOff>
    </xdr:from>
    <xdr:to>
      <xdr:col>1</xdr:col>
      <xdr:colOff>714375</xdr:colOff>
      <xdr:row>32</xdr:row>
      <xdr:rowOff>561975</xdr:rowOff>
    </xdr:to>
    <xdr:pic>
      <xdr:nvPicPr>
        <xdr:cNvPr id="69119" name="Picture 236" descr="Kenwei-KW-136M"/>
        <xdr:cNvPicPr>
          <a:picLocks noChangeAspect="1" noChangeArrowheads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171450" y="14268450"/>
          <a:ext cx="571500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276225</xdr:colOff>
      <xdr:row>14</xdr:row>
      <xdr:rowOff>66675</xdr:rowOff>
    </xdr:from>
    <xdr:to>
      <xdr:col>1</xdr:col>
      <xdr:colOff>581025</xdr:colOff>
      <xdr:row>14</xdr:row>
      <xdr:rowOff>542925</xdr:rowOff>
    </xdr:to>
    <xdr:pic>
      <xdr:nvPicPr>
        <xdr:cNvPr id="69120" name="Picture 243" descr="OP200">
          <a:hlinkClick xmlns:r="http://schemas.openxmlformats.org/officeDocument/2006/relationships" r:id="rId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 t="1923"/>
        <a:stretch>
          <a:fillRect/>
        </a:stretch>
      </xdr:blipFill>
      <xdr:spPr bwMode="auto">
        <a:xfrm>
          <a:off x="304800" y="3248025"/>
          <a:ext cx="304800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247650</xdr:colOff>
      <xdr:row>12</xdr:row>
      <xdr:rowOff>47625</xdr:rowOff>
    </xdr:from>
    <xdr:to>
      <xdr:col>1</xdr:col>
      <xdr:colOff>723900</xdr:colOff>
      <xdr:row>12</xdr:row>
      <xdr:rowOff>571500</xdr:rowOff>
    </xdr:to>
    <xdr:pic>
      <xdr:nvPicPr>
        <xdr:cNvPr id="69121" name="Picture 244" descr="DP100">
          <a:hlinkClick xmlns:r="http://schemas.openxmlformats.org/officeDocument/2006/relationships" r:id="rId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 t="1547"/>
        <a:stretch>
          <a:fillRect/>
        </a:stretch>
      </xdr:blipFill>
      <xdr:spPr bwMode="auto">
        <a:xfrm>
          <a:off x="276225" y="2009775"/>
          <a:ext cx="47625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39</xdr:row>
      <xdr:rowOff>114300</xdr:rowOff>
    </xdr:from>
    <xdr:to>
      <xdr:col>1</xdr:col>
      <xdr:colOff>781050</xdr:colOff>
      <xdr:row>39</xdr:row>
      <xdr:rowOff>542925</xdr:rowOff>
    </xdr:to>
    <xdr:pic>
      <xdr:nvPicPr>
        <xdr:cNvPr id="69122" name="Picture 248" descr="S788-SS-SP"/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85725" y="17164050"/>
          <a:ext cx="72390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37</xdr:row>
      <xdr:rowOff>114300</xdr:rowOff>
    </xdr:from>
    <xdr:to>
      <xdr:col>1</xdr:col>
      <xdr:colOff>800100</xdr:colOff>
      <xdr:row>37</xdr:row>
      <xdr:rowOff>571500</xdr:rowOff>
    </xdr:to>
    <xdr:pic>
      <xdr:nvPicPr>
        <xdr:cNvPr id="69123" name="Picture 250" descr="ElectricLock-3"/>
        <xdr:cNvPicPr>
          <a:picLocks noChangeAspect="1" noChangeArrowheads="1"/>
        </xdr:cNvPicPr>
      </xdr:nvPicPr>
      <xdr:blipFill>
        <a:blip xmlns:r="http://schemas.openxmlformats.org/officeDocument/2006/relationships" r:embed="rId42"/>
        <a:srcRect/>
        <a:stretch>
          <a:fillRect/>
        </a:stretch>
      </xdr:blipFill>
      <xdr:spPr bwMode="auto">
        <a:xfrm>
          <a:off x="76200" y="15792450"/>
          <a:ext cx="75247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247650</xdr:colOff>
      <xdr:row>113</xdr:row>
      <xdr:rowOff>38100</xdr:rowOff>
    </xdr:from>
    <xdr:to>
      <xdr:col>1</xdr:col>
      <xdr:colOff>590550</xdr:colOff>
      <xdr:row>113</xdr:row>
      <xdr:rowOff>495300</xdr:rowOff>
    </xdr:to>
    <xdr:pic>
      <xdr:nvPicPr>
        <xdr:cNvPr id="69124" name="Picture 254" descr="BS-fit06"/>
        <xdr:cNvPicPr>
          <a:picLocks noChangeAspect="1" noChangeArrowheads="1"/>
        </xdr:cNvPicPr>
      </xdr:nvPicPr>
      <xdr:blipFill>
        <a:blip xmlns:r="http://schemas.openxmlformats.org/officeDocument/2006/relationships" r:embed="rId43"/>
        <a:srcRect l="20000" t="12582" r="16429" b="10596"/>
        <a:stretch>
          <a:fillRect/>
        </a:stretch>
      </xdr:blipFill>
      <xdr:spPr bwMode="auto">
        <a:xfrm>
          <a:off x="276225" y="58321575"/>
          <a:ext cx="34290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266700</xdr:colOff>
      <xdr:row>130</xdr:row>
      <xdr:rowOff>38100</xdr:rowOff>
    </xdr:from>
    <xdr:to>
      <xdr:col>1</xdr:col>
      <xdr:colOff>609600</xdr:colOff>
      <xdr:row>130</xdr:row>
      <xdr:rowOff>714375</xdr:rowOff>
    </xdr:to>
    <xdr:pic>
      <xdr:nvPicPr>
        <xdr:cNvPr id="69125" name="Picture 262" descr="MD100">
          <a:hlinkClick xmlns:r="http://schemas.openxmlformats.org/officeDocument/2006/relationships" r:id="rId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/>
        <a:stretch>
          <a:fillRect/>
        </a:stretch>
      </xdr:blipFill>
      <xdr:spPr bwMode="auto">
        <a:xfrm>
          <a:off x="295275" y="67998975"/>
          <a:ext cx="34290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133</xdr:row>
      <xdr:rowOff>323850</xdr:rowOff>
    </xdr:from>
    <xdr:to>
      <xdr:col>1</xdr:col>
      <xdr:colOff>628650</xdr:colOff>
      <xdr:row>133</xdr:row>
      <xdr:rowOff>1095375</xdr:rowOff>
    </xdr:to>
    <xdr:pic>
      <xdr:nvPicPr>
        <xdr:cNvPr id="69126" name="Picture 263" descr="MD300">
          <a:hlinkClick xmlns:r="http://schemas.openxmlformats.org/officeDocument/2006/relationships" r:id="rId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t="1736"/>
        <a:stretch>
          <a:fillRect/>
        </a:stretch>
      </xdr:blipFill>
      <xdr:spPr bwMode="auto">
        <a:xfrm>
          <a:off x="257175" y="71008875"/>
          <a:ext cx="40005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238125</xdr:colOff>
      <xdr:row>134</xdr:row>
      <xdr:rowOff>295275</xdr:rowOff>
    </xdr:from>
    <xdr:to>
      <xdr:col>1</xdr:col>
      <xdr:colOff>638175</xdr:colOff>
      <xdr:row>134</xdr:row>
      <xdr:rowOff>1152525</xdr:rowOff>
    </xdr:to>
    <xdr:pic>
      <xdr:nvPicPr>
        <xdr:cNvPr id="69127" name="Picture 265" descr="MD500">
          <a:hlinkClick xmlns:r="http://schemas.openxmlformats.org/officeDocument/2006/relationships" r:id="rId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rcRect/>
        <a:stretch>
          <a:fillRect/>
        </a:stretch>
      </xdr:blipFill>
      <xdr:spPr bwMode="auto">
        <a:xfrm>
          <a:off x="266700" y="72399525"/>
          <a:ext cx="400050" cy="857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129</xdr:row>
      <xdr:rowOff>66675</xdr:rowOff>
    </xdr:from>
    <xdr:to>
      <xdr:col>1</xdr:col>
      <xdr:colOff>771525</xdr:colOff>
      <xdr:row>129</xdr:row>
      <xdr:rowOff>504825</xdr:rowOff>
    </xdr:to>
    <xdr:pic>
      <xdr:nvPicPr>
        <xdr:cNvPr id="69128" name="Picture 275" descr="MD020">
          <a:hlinkClick xmlns:r="http://schemas.openxmlformats.org/officeDocument/2006/relationships" r:id="rId4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4300" y="67456050"/>
          <a:ext cx="68580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135</xdr:row>
      <xdr:rowOff>590550</xdr:rowOff>
    </xdr:from>
    <xdr:to>
      <xdr:col>3</xdr:col>
      <xdr:colOff>381000</xdr:colOff>
      <xdr:row>135</xdr:row>
      <xdr:rowOff>1666875</xdr:rowOff>
    </xdr:to>
    <xdr:pic>
      <xdr:nvPicPr>
        <xdr:cNvPr id="69129" name="Picture 284" descr="Pilot_M1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76200" y="74114025"/>
          <a:ext cx="1209675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95</xdr:row>
      <xdr:rowOff>76200</xdr:rowOff>
    </xdr:from>
    <xdr:to>
      <xdr:col>1</xdr:col>
      <xdr:colOff>752475</xdr:colOff>
      <xdr:row>95</xdr:row>
      <xdr:rowOff>504825</xdr:rowOff>
    </xdr:to>
    <xdr:pic>
      <xdr:nvPicPr>
        <xdr:cNvPr id="69130" name="Picture 288" descr="M1-ECD06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 t="14516" b="12903"/>
        <a:stretch>
          <a:fillRect/>
        </a:stretch>
      </xdr:blipFill>
      <xdr:spPr bwMode="auto">
        <a:xfrm>
          <a:off x="95250" y="49006125"/>
          <a:ext cx="68580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219075</xdr:colOff>
      <xdr:row>31</xdr:row>
      <xdr:rowOff>38100</xdr:rowOff>
    </xdr:from>
    <xdr:to>
      <xdr:col>1</xdr:col>
      <xdr:colOff>647700</xdr:colOff>
      <xdr:row>31</xdr:row>
      <xdr:rowOff>571500</xdr:rowOff>
    </xdr:to>
    <xdr:pic>
      <xdr:nvPicPr>
        <xdr:cNvPr id="69131" name="Picture 301" descr="DRC-4CG"/>
        <xdr:cNvPicPr>
          <a:picLocks noChangeAspect="1" noChangeArrowheads="1"/>
        </xdr:cNvPicPr>
      </xdr:nvPicPr>
      <xdr:blipFill>
        <a:blip xmlns:r="http://schemas.openxmlformats.org/officeDocument/2006/relationships" r:embed="rId51"/>
        <a:srcRect/>
        <a:stretch>
          <a:fillRect/>
        </a:stretch>
      </xdr:blipFill>
      <xdr:spPr bwMode="auto">
        <a:xfrm>
          <a:off x="247650" y="13639800"/>
          <a:ext cx="428625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57150</xdr:colOff>
      <xdr:row>31</xdr:row>
      <xdr:rowOff>371475</xdr:rowOff>
    </xdr:from>
    <xdr:to>
      <xdr:col>4</xdr:col>
      <xdr:colOff>933450</xdr:colOff>
      <xdr:row>31</xdr:row>
      <xdr:rowOff>600075</xdr:rowOff>
    </xdr:to>
    <xdr:pic>
      <xdr:nvPicPr>
        <xdr:cNvPr id="69132" name="Picture 4017" descr="commax_logo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943100" y="13973175"/>
          <a:ext cx="876300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247650</xdr:colOff>
      <xdr:row>71</xdr:row>
      <xdr:rowOff>38100</xdr:rowOff>
    </xdr:from>
    <xdr:to>
      <xdr:col>1</xdr:col>
      <xdr:colOff>581025</xdr:colOff>
      <xdr:row>71</xdr:row>
      <xdr:rowOff>647700</xdr:rowOff>
    </xdr:to>
    <xdr:pic>
      <xdr:nvPicPr>
        <xdr:cNvPr id="69133" name="Picture 306" descr="AC100"/>
        <xdr:cNvPicPr>
          <a:picLocks noChangeAspect="1" noChangeArrowheads="1"/>
        </xdr:cNvPicPr>
      </xdr:nvPicPr>
      <xdr:blipFill>
        <a:blip xmlns:r="http://schemas.openxmlformats.org/officeDocument/2006/relationships" r:embed="rId52"/>
        <a:srcRect l="20418" t="6367" r="16010"/>
        <a:stretch>
          <a:fillRect/>
        </a:stretch>
      </xdr:blipFill>
      <xdr:spPr bwMode="auto">
        <a:xfrm>
          <a:off x="276225" y="39423975"/>
          <a:ext cx="33337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68</xdr:row>
      <xdr:rowOff>38100</xdr:rowOff>
    </xdr:from>
    <xdr:to>
      <xdr:col>1</xdr:col>
      <xdr:colOff>666750</xdr:colOff>
      <xdr:row>68</xdr:row>
      <xdr:rowOff>647700</xdr:rowOff>
    </xdr:to>
    <xdr:pic>
      <xdr:nvPicPr>
        <xdr:cNvPr id="69134" name="Picture 307" descr="BT001"/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200025" y="37366575"/>
          <a:ext cx="4953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55</xdr:row>
      <xdr:rowOff>57150</xdr:rowOff>
    </xdr:from>
    <xdr:to>
      <xdr:col>1</xdr:col>
      <xdr:colOff>647700</xdr:colOff>
      <xdr:row>55</xdr:row>
      <xdr:rowOff>800100</xdr:rowOff>
    </xdr:to>
    <xdr:pic>
      <xdr:nvPicPr>
        <xdr:cNvPr id="69135" name="Picture 308" descr="AC443"/>
        <xdr:cNvPicPr>
          <a:picLocks noChangeAspect="1" noChangeArrowheads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257175" y="24841200"/>
          <a:ext cx="41910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219075</xdr:colOff>
      <xdr:row>56</xdr:row>
      <xdr:rowOff>66675</xdr:rowOff>
    </xdr:from>
    <xdr:to>
      <xdr:col>1</xdr:col>
      <xdr:colOff>657225</xdr:colOff>
      <xdr:row>56</xdr:row>
      <xdr:rowOff>819150</xdr:rowOff>
    </xdr:to>
    <xdr:pic>
      <xdr:nvPicPr>
        <xdr:cNvPr id="69136" name="Picture 309" descr="AC542"/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247650" y="25717500"/>
          <a:ext cx="4381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76</xdr:row>
      <xdr:rowOff>38100</xdr:rowOff>
    </xdr:from>
    <xdr:to>
      <xdr:col>1</xdr:col>
      <xdr:colOff>704850</xdr:colOff>
      <xdr:row>76</xdr:row>
      <xdr:rowOff>495300</xdr:rowOff>
    </xdr:to>
    <xdr:pic>
      <xdr:nvPicPr>
        <xdr:cNvPr id="69137" name="Picture 311" descr="t5557s1"/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lum contrast="6000"/>
        </a:blip>
        <a:srcRect t="10944" b="7170"/>
        <a:stretch>
          <a:fillRect/>
        </a:stretch>
      </xdr:blipFill>
      <xdr:spPr bwMode="auto">
        <a:xfrm>
          <a:off x="171450" y="41119425"/>
          <a:ext cx="56197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105</xdr:row>
      <xdr:rowOff>66675</xdr:rowOff>
    </xdr:from>
    <xdr:to>
      <xdr:col>1</xdr:col>
      <xdr:colOff>809625</xdr:colOff>
      <xdr:row>105</xdr:row>
      <xdr:rowOff>771525</xdr:rowOff>
    </xdr:to>
    <xdr:pic>
      <xdr:nvPicPr>
        <xdr:cNvPr id="69138" name="Picture 348" descr="TB205">
          <a:hlinkClick xmlns:r="http://schemas.openxmlformats.org/officeDocument/2006/relationships" r:id="rId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85725" y="53778150"/>
          <a:ext cx="75247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103</xdr:row>
      <xdr:rowOff>466725</xdr:rowOff>
    </xdr:from>
    <xdr:to>
      <xdr:col>1</xdr:col>
      <xdr:colOff>809625</xdr:colOff>
      <xdr:row>104</xdr:row>
      <xdr:rowOff>371475</xdr:rowOff>
    </xdr:to>
    <xdr:pic>
      <xdr:nvPicPr>
        <xdr:cNvPr id="69139" name="Picture 349" descr="TB106">
          <a:hlinkClick xmlns:r="http://schemas.openxmlformats.org/officeDocument/2006/relationships" r:id="rId38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 l="7124" t="3264" r="7916" b="4451"/>
        <a:stretch>
          <a:fillRect/>
        </a:stretch>
      </xdr:blipFill>
      <xdr:spPr bwMode="auto">
        <a:xfrm>
          <a:off x="76200" y="52501800"/>
          <a:ext cx="76200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81</xdr:row>
      <xdr:rowOff>76200</xdr:rowOff>
    </xdr:from>
    <xdr:to>
      <xdr:col>1</xdr:col>
      <xdr:colOff>781050</xdr:colOff>
      <xdr:row>81</xdr:row>
      <xdr:rowOff>504825</xdr:rowOff>
    </xdr:to>
    <xdr:pic>
      <xdr:nvPicPr>
        <xdr:cNvPr id="69140" name="Picture 358" descr="3020"/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lum bright="6000" contrast="36000"/>
        </a:blip>
        <a:srcRect t="13414" b="8943"/>
        <a:stretch>
          <a:fillRect/>
        </a:stretch>
      </xdr:blipFill>
      <xdr:spPr bwMode="auto">
        <a:xfrm>
          <a:off x="123825" y="42471975"/>
          <a:ext cx="68580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82</xdr:row>
      <xdr:rowOff>38100</xdr:rowOff>
    </xdr:from>
    <xdr:to>
      <xdr:col>1</xdr:col>
      <xdr:colOff>781050</xdr:colOff>
      <xdr:row>82</xdr:row>
      <xdr:rowOff>533400</xdr:rowOff>
    </xdr:to>
    <xdr:pic>
      <xdr:nvPicPr>
        <xdr:cNvPr id="69141" name="Picture 90" descr="3028"/>
        <xdr:cNvPicPr>
          <a:picLocks noChangeAspect="1" noChangeArrowheads="1"/>
        </xdr:cNvPicPr>
      </xdr:nvPicPr>
      <xdr:blipFill>
        <a:blip xmlns:r="http://schemas.openxmlformats.org/officeDocument/2006/relationships" r:embed="rId60"/>
        <a:srcRect/>
        <a:stretch>
          <a:fillRect/>
        </a:stretch>
      </xdr:blipFill>
      <xdr:spPr bwMode="auto">
        <a:xfrm>
          <a:off x="142875" y="43005375"/>
          <a:ext cx="66675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40</xdr:row>
      <xdr:rowOff>38100</xdr:rowOff>
    </xdr:from>
    <xdr:to>
      <xdr:col>1</xdr:col>
      <xdr:colOff>714375</xdr:colOff>
      <xdr:row>40</xdr:row>
      <xdr:rowOff>495300</xdr:rowOff>
    </xdr:to>
    <xdr:pic>
      <xdr:nvPicPr>
        <xdr:cNvPr id="69142" name="Picture 3921"/>
        <xdr:cNvPicPr>
          <a:picLocks noChangeAspect="1" noChangeArrowheads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161925" y="17773650"/>
          <a:ext cx="5810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45</xdr:row>
      <xdr:rowOff>104775</xdr:rowOff>
    </xdr:from>
    <xdr:to>
      <xdr:col>1</xdr:col>
      <xdr:colOff>733425</xdr:colOff>
      <xdr:row>45</xdr:row>
      <xdr:rowOff>428625</xdr:rowOff>
    </xdr:to>
    <xdr:pic>
      <xdr:nvPicPr>
        <xdr:cNvPr id="69143" name="Picture 381" descr="PLMC270"/>
        <xdr:cNvPicPr>
          <a:picLocks noChangeAspect="1" noChangeArrowheads="1"/>
        </xdr:cNvPicPr>
      </xdr:nvPicPr>
      <xdr:blipFill>
        <a:blip xmlns:r="http://schemas.openxmlformats.org/officeDocument/2006/relationships" r:embed="rId62"/>
        <a:srcRect l="8372" t="17068" r="11923" b="16551"/>
        <a:stretch>
          <a:fillRect/>
        </a:stretch>
      </xdr:blipFill>
      <xdr:spPr bwMode="auto">
        <a:xfrm>
          <a:off x="133350" y="20202525"/>
          <a:ext cx="628650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43</xdr:row>
      <xdr:rowOff>95250</xdr:rowOff>
    </xdr:from>
    <xdr:to>
      <xdr:col>1</xdr:col>
      <xdr:colOff>723900</xdr:colOff>
      <xdr:row>43</xdr:row>
      <xdr:rowOff>428625</xdr:rowOff>
    </xdr:to>
    <xdr:pic>
      <xdr:nvPicPr>
        <xdr:cNvPr id="69144" name="Picture 383" descr="PLMC500"/>
        <xdr:cNvPicPr>
          <a:picLocks noChangeAspect="1" noChangeArrowheads="1"/>
        </xdr:cNvPicPr>
      </xdr:nvPicPr>
      <xdr:blipFill>
        <a:blip xmlns:r="http://schemas.openxmlformats.org/officeDocument/2006/relationships" r:embed="rId63"/>
        <a:srcRect l="25574" t="18201" r="26195" b="16451"/>
        <a:stretch>
          <a:fillRect/>
        </a:stretch>
      </xdr:blipFill>
      <xdr:spPr bwMode="auto">
        <a:xfrm>
          <a:off x="142875" y="19126200"/>
          <a:ext cx="6096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44</xdr:row>
      <xdr:rowOff>95250</xdr:rowOff>
    </xdr:from>
    <xdr:to>
      <xdr:col>1</xdr:col>
      <xdr:colOff>733425</xdr:colOff>
      <xdr:row>44</xdr:row>
      <xdr:rowOff>428625</xdr:rowOff>
    </xdr:to>
    <xdr:pic>
      <xdr:nvPicPr>
        <xdr:cNvPr id="69145" name="Picture 384" descr="PZMC500"/>
        <xdr:cNvPicPr>
          <a:picLocks noChangeAspect="1" noChangeArrowheads="1"/>
        </xdr:cNvPicPr>
      </xdr:nvPicPr>
      <xdr:blipFill>
        <a:blip xmlns:r="http://schemas.openxmlformats.org/officeDocument/2006/relationships" r:embed="rId64"/>
        <a:srcRect l="25113" t="12450" r="20256" b="19711"/>
        <a:stretch>
          <a:fillRect/>
        </a:stretch>
      </xdr:blipFill>
      <xdr:spPr bwMode="auto">
        <a:xfrm>
          <a:off x="133350" y="19659600"/>
          <a:ext cx="6286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12</xdr:row>
      <xdr:rowOff>238125</xdr:rowOff>
    </xdr:from>
    <xdr:to>
      <xdr:col>4</xdr:col>
      <xdr:colOff>942975</xdr:colOff>
      <xdr:row>12</xdr:row>
      <xdr:rowOff>561975</xdr:rowOff>
    </xdr:to>
    <xdr:pic>
      <xdr:nvPicPr>
        <xdr:cNvPr id="69146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22002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14</xdr:row>
      <xdr:rowOff>238125</xdr:rowOff>
    </xdr:from>
    <xdr:to>
      <xdr:col>4</xdr:col>
      <xdr:colOff>942975</xdr:colOff>
      <xdr:row>14</xdr:row>
      <xdr:rowOff>561975</xdr:rowOff>
    </xdr:to>
    <xdr:pic>
      <xdr:nvPicPr>
        <xdr:cNvPr id="69147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34194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276225</xdr:colOff>
      <xdr:row>53</xdr:row>
      <xdr:rowOff>85725</xdr:rowOff>
    </xdr:from>
    <xdr:to>
      <xdr:col>1</xdr:col>
      <xdr:colOff>590550</xdr:colOff>
      <xdr:row>53</xdr:row>
      <xdr:rowOff>771525</xdr:rowOff>
    </xdr:to>
    <xdr:pic>
      <xdr:nvPicPr>
        <xdr:cNvPr id="69148" name="Picture 3360" descr="AC412"/>
        <xdr:cNvPicPr>
          <a:picLocks noChangeAspect="1" noChangeArrowheads="1"/>
        </xdr:cNvPicPr>
      </xdr:nvPicPr>
      <xdr:blipFill>
        <a:blip xmlns:r="http://schemas.openxmlformats.org/officeDocument/2006/relationships" r:embed="rId66"/>
        <a:srcRect l="32832" t="10301" r="30258" b="12231"/>
        <a:stretch>
          <a:fillRect/>
        </a:stretch>
      </xdr:blipFill>
      <xdr:spPr bwMode="auto">
        <a:xfrm>
          <a:off x="304800" y="23136225"/>
          <a:ext cx="3143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285750</xdr:colOff>
      <xdr:row>54</xdr:row>
      <xdr:rowOff>66675</xdr:rowOff>
    </xdr:from>
    <xdr:to>
      <xdr:col>1</xdr:col>
      <xdr:colOff>590550</xdr:colOff>
      <xdr:row>54</xdr:row>
      <xdr:rowOff>790575</xdr:rowOff>
    </xdr:to>
    <xdr:pic>
      <xdr:nvPicPr>
        <xdr:cNvPr id="69149" name="Picture 3362" descr="AC433"/>
        <xdr:cNvPicPr>
          <a:picLocks noChangeAspect="1" noChangeArrowheads="1"/>
        </xdr:cNvPicPr>
      </xdr:nvPicPr>
      <xdr:blipFill>
        <a:blip xmlns:r="http://schemas.openxmlformats.org/officeDocument/2006/relationships" r:embed="rId67"/>
        <a:srcRect/>
        <a:stretch>
          <a:fillRect/>
        </a:stretch>
      </xdr:blipFill>
      <xdr:spPr bwMode="auto">
        <a:xfrm>
          <a:off x="314325" y="23983950"/>
          <a:ext cx="3048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238125</xdr:colOff>
      <xdr:row>86</xdr:row>
      <xdr:rowOff>38100</xdr:rowOff>
    </xdr:from>
    <xdr:to>
      <xdr:col>1</xdr:col>
      <xdr:colOff>733425</xdr:colOff>
      <xdr:row>86</xdr:row>
      <xdr:rowOff>533400</xdr:rowOff>
    </xdr:to>
    <xdr:pic>
      <xdr:nvPicPr>
        <xdr:cNvPr id="69150" name="Picture 3399" descr="новый-5"/>
        <xdr:cNvPicPr>
          <a:picLocks noChangeAspect="1" noChangeArrowheads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266700" y="43824525"/>
          <a:ext cx="4953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266700</xdr:colOff>
      <xdr:row>87</xdr:row>
      <xdr:rowOff>38100</xdr:rowOff>
    </xdr:from>
    <xdr:to>
      <xdr:col>1</xdr:col>
      <xdr:colOff>685800</xdr:colOff>
      <xdr:row>87</xdr:row>
      <xdr:rowOff>533400</xdr:rowOff>
    </xdr:to>
    <xdr:pic>
      <xdr:nvPicPr>
        <xdr:cNvPr id="69151" name="Picture 3400" descr="E3330"/>
        <xdr:cNvPicPr>
          <a:picLocks noChangeAspect="1" noChangeArrowheads="1"/>
        </xdr:cNvPicPr>
      </xdr:nvPicPr>
      <xdr:blipFill>
        <a:blip xmlns:r="http://schemas.openxmlformats.org/officeDocument/2006/relationships" r:embed="rId69"/>
        <a:srcRect/>
        <a:stretch>
          <a:fillRect/>
        </a:stretch>
      </xdr:blipFill>
      <xdr:spPr bwMode="auto">
        <a:xfrm>
          <a:off x="295275" y="44396025"/>
          <a:ext cx="4191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88</xdr:row>
      <xdr:rowOff>38100</xdr:rowOff>
    </xdr:from>
    <xdr:to>
      <xdr:col>1</xdr:col>
      <xdr:colOff>723900</xdr:colOff>
      <xdr:row>88</xdr:row>
      <xdr:rowOff>533400</xdr:rowOff>
    </xdr:to>
    <xdr:pic>
      <xdr:nvPicPr>
        <xdr:cNvPr id="69152" name="Picture 3403" descr="загруженное"/>
        <xdr:cNvPicPr>
          <a:picLocks noChangeAspect="1" noChangeArrowheads="1"/>
        </xdr:cNvPicPr>
      </xdr:nvPicPr>
      <xdr:blipFill>
        <a:blip xmlns:r="http://schemas.openxmlformats.org/officeDocument/2006/relationships" r:embed="rId70"/>
        <a:srcRect/>
        <a:stretch>
          <a:fillRect/>
        </a:stretch>
      </xdr:blipFill>
      <xdr:spPr bwMode="auto">
        <a:xfrm>
          <a:off x="257175" y="44967525"/>
          <a:ext cx="4953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285750</xdr:colOff>
      <xdr:row>90</xdr:row>
      <xdr:rowOff>38100</xdr:rowOff>
    </xdr:from>
    <xdr:to>
      <xdr:col>1</xdr:col>
      <xdr:colOff>590550</xdr:colOff>
      <xdr:row>90</xdr:row>
      <xdr:rowOff>533400</xdr:rowOff>
    </xdr:to>
    <xdr:pic>
      <xdr:nvPicPr>
        <xdr:cNvPr id="69153" name="Picture 3404" descr="новый-3"/>
        <xdr:cNvPicPr>
          <a:picLocks noChangeAspect="1" noChangeArrowheads="1"/>
        </xdr:cNvPicPr>
      </xdr:nvPicPr>
      <xdr:blipFill>
        <a:blip xmlns:r="http://schemas.openxmlformats.org/officeDocument/2006/relationships" r:embed="rId71"/>
        <a:srcRect/>
        <a:stretch>
          <a:fillRect/>
        </a:stretch>
      </xdr:blipFill>
      <xdr:spPr bwMode="auto">
        <a:xfrm>
          <a:off x="314325" y="46110525"/>
          <a:ext cx="3048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219075</xdr:colOff>
      <xdr:row>89</xdr:row>
      <xdr:rowOff>38100</xdr:rowOff>
    </xdr:from>
    <xdr:to>
      <xdr:col>1</xdr:col>
      <xdr:colOff>714375</xdr:colOff>
      <xdr:row>89</xdr:row>
      <xdr:rowOff>533400</xdr:rowOff>
    </xdr:to>
    <xdr:pic>
      <xdr:nvPicPr>
        <xdr:cNvPr id="69154" name="Picture 3405" descr="новый-4"/>
        <xdr:cNvPicPr>
          <a:picLocks noChangeAspect="1" noChangeArrowheads="1"/>
        </xdr:cNvPicPr>
      </xdr:nvPicPr>
      <xdr:blipFill>
        <a:blip xmlns:r="http://schemas.openxmlformats.org/officeDocument/2006/relationships" r:embed="rId72"/>
        <a:srcRect/>
        <a:stretch>
          <a:fillRect/>
        </a:stretch>
      </xdr:blipFill>
      <xdr:spPr bwMode="auto">
        <a:xfrm>
          <a:off x="247650" y="45539025"/>
          <a:ext cx="4953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103</xdr:row>
      <xdr:rowOff>400050</xdr:rowOff>
    </xdr:from>
    <xdr:to>
      <xdr:col>4</xdr:col>
      <xdr:colOff>942975</xdr:colOff>
      <xdr:row>103</xdr:row>
      <xdr:rowOff>723900</xdr:rowOff>
    </xdr:to>
    <xdr:pic>
      <xdr:nvPicPr>
        <xdr:cNvPr id="69155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524351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104</xdr:row>
      <xdr:rowOff>390525</xdr:rowOff>
    </xdr:from>
    <xdr:to>
      <xdr:col>4</xdr:col>
      <xdr:colOff>942975</xdr:colOff>
      <xdr:row>104</xdr:row>
      <xdr:rowOff>714375</xdr:rowOff>
    </xdr:to>
    <xdr:pic>
      <xdr:nvPicPr>
        <xdr:cNvPr id="69156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532638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105</xdr:row>
      <xdr:rowOff>409575</xdr:rowOff>
    </xdr:from>
    <xdr:to>
      <xdr:col>4</xdr:col>
      <xdr:colOff>942975</xdr:colOff>
      <xdr:row>105</xdr:row>
      <xdr:rowOff>733425</xdr:rowOff>
    </xdr:to>
    <xdr:pic>
      <xdr:nvPicPr>
        <xdr:cNvPr id="69157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541210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109</xdr:row>
      <xdr:rowOff>95250</xdr:rowOff>
    </xdr:from>
    <xdr:to>
      <xdr:col>3</xdr:col>
      <xdr:colOff>190500</xdr:colOff>
      <xdr:row>109</xdr:row>
      <xdr:rowOff>447675</xdr:rowOff>
    </xdr:to>
    <xdr:pic>
      <xdr:nvPicPr>
        <xdr:cNvPr id="69158" name="Picture 3477" descr="BB235"/>
        <xdr:cNvPicPr>
          <a:picLocks noChangeAspect="1" noChangeArrowheads="1"/>
        </xdr:cNvPicPr>
      </xdr:nvPicPr>
      <xdr:blipFill>
        <a:blip xmlns:r="http://schemas.openxmlformats.org/officeDocument/2006/relationships" r:embed="rId73"/>
        <a:srcRect l="69832" b="7500"/>
        <a:stretch>
          <a:fillRect/>
        </a:stretch>
      </xdr:blipFill>
      <xdr:spPr bwMode="auto">
        <a:xfrm>
          <a:off x="66675" y="56245125"/>
          <a:ext cx="10287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106</xdr:row>
      <xdr:rowOff>104775</xdr:rowOff>
    </xdr:from>
    <xdr:to>
      <xdr:col>3</xdr:col>
      <xdr:colOff>190500</xdr:colOff>
      <xdr:row>106</xdr:row>
      <xdr:rowOff>457200</xdr:rowOff>
    </xdr:to>
    <xdr:pic>
      <xdr:nvPicPr>
        <xdr:cNvPr id="69159" name="Picture 3478" descr="BB114"/>
        <xdr:cNvPicPr>
          <a:picLocks noChangeAspect="1" noChangeArrowheads="1"/>
        </xdr:cNvPicPr>
      </xdr:nvPicPr>
      <xdr:blipFill>
        <a:blip xmlns:r="http://schemas.openxmlformats.org/officeDocument/2006/relationships" r:embed="rId74"/>
        <a:srcRect l="69662" t="5128"/>
        <a:stretch>
          <a:fillRect/>
        </a:stretch>
      </xdr:blipFill>
      <xdr:spPr bwMode="auto">
        <a:xfrm>
          <a:off x="66675" y="54654450"/>
          <a:ext cx="10287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108</xdr:row>
      <xdr:rowOff>85725</xdr:rowOff>
    </xdr:from>
    <xdr:to>
      <xdr:col>3</xdr:col>
      <xdr:colOff>190500</xdr:colOff>
      <xdr:row>108</xdr:row>
      <xdr:rowOff>438150</xdr:rowOff>
    </xdr:to>
    <xdr:pic>
      <xdr:nvPicPr>
        <xdr:cNvPr id="69160" name="Picture 3479" descr="BB225"/>
        <xdr:cNvPicPr>
          <a:picLocks noChangeAspect="1" noChangeArrowheads="1"/>
        </xdr:cNvPicPr>
      </xdr:nvPicPr>
      <xdr:blipFill>
        <a:blip xmlns:r="http://schemas.openxmlformats.org/officeDocument/2006/relationships" r:embed="rId75"/>
        <a:srcRect l="69832" b="7500"/>
        <a:stretch>
          <a:fillRect/>
        </a:stretch>
      </xdr:blipFill>
      <xdr:spPr bwMode="auto">
        <a:xfrm>
          <a:off x="66675" y="55702200"/>
          <a:ext cx="10287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129</xdr:row>
      <xdr:rowOff>209550</xdr:rowOff>
    </xdr:from>
    <xdr:to>
      <xdr:col>4</xdr:col>
      <xdr:colOff>942975</xdr:colOff>
      <xdr:row>129</xdr:row>
      <xdr:rowOff>533400</xdr:rowOff>
    </xdr:to>
    <xdr:pic>
      <xdr:nvPicPr>
        <xdr:cNvPr id="69161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675989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130</xdr:row>
      <xdr:rowOff>238125</xdr:rowOff>
    </xdr:from>
    <xdr:to>
      <xdr:col>4</xdr:col>
      <xdr:colOff>942975</xdr:colOff>
      <xdr:row>130</xdr:row>
      <xdr:rowOff>561975</xdr:rowOff>
    </xdr:to>
    <xdr:pic>
      <xdr:nvPicPr>
        <xdr:cNvPr id="69162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681990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133</xdr:row>
      <xdr:rowOff>866775</xdr:rowOff>
    </xdr:from>
    <xdr:to>
      <xdr:col>4</xdr:col>
      <xdr:colOff>942975</xdr:colOff>
      <xdr:row>133</xdr:row>
      <xdr:rowOff>1190625</xdr:rowOff>
    </xdr:to>
    <xdr:pic>
      <xdr:nvPicPr>
        <xdr:cNvPr id="69163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715518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134</xdr:row>
      <xdr:rowOff>866775</xdr:rowOff>
    </xdr:from>
    <xdr:to>
      <xdr:col>4</xdr:col>
      <xdr:colOff>942975</xdr:colOff>
      <xdr:row>134</xdr:row>
      <xdr:rowOff>1190625</xdr:rowOff>
    </xdr:to>
    <xdr:pic>
      <xdr:nvPicPr>
        <xdr:cNvPr id="69164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729710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285750</xdr:colOff>
      <xdr:row>96</xdr:row>
      <xdr:rowOff>47625</xdr:rowOff>
    </xdr:from>
    <xdr:to>
      <xdr:col>1</xdr:col>
      <xdr:colOff>581025</xdr:colOff>
      <xdr:row>96</xdr:row>
      <xdr:rowOff>523875</xdr:rowOff>
    </xdr:to>
    <xdr:pic>
      <xdr:nvPicPr>
        <xdr:cNvPr id="69165" name="Picture 3505" descr="DA-01"/>
        <xdr:cNvPicPr>
          <a:picLocks noChangeAspect="1" noChangeArrowheads="1"/>
        </xdr:cNvPicPr>
      </xdr:nvPicPr>
      <xdr:blipFill>
        <a:blip xmlns:r="http://schemas.openxmlformats.org/officeDocument/2006/relationships" r:embed="rId76"/>
        <a:srcRect l="26750" t="12500" r="26750" b="12750"/>
        <a:stretch>
          <a:fillRect/>
        </a:stretch>
      </xdr:blipFill>
      <xdr:spPr bwMode="auto">
        <a:xfrm>
          <a:off x="314325" y="49549050"/>
          <a:ext cx="29527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123825</xdr:colOff>
      <xdr:row>123</xdr:row>
      <xdr:rowOff>95250</xdr:rowOff>
    </xdr:from>
    <xdr:to>
      <xdr:col>3</xdr:col>
      <xdr:colOff>342900</xdr:colOff>
      <xdr:row>123</xdr:row>
      <xdr:rowOff>1504950</xdr:rowOff>
    </xdr:to>
    <xdr:pic>
      <xdr:nvPicPr>
        <xdr:cNvPr id="69167" name="Picture 3544" descr="T9M_2-mid(1)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8594" t="1593" b="2548"/>
        <a:stretch>
          <a:fillRect/>
        </a:stretch>
      </xdr:blipFill>
      <xdr:spPr bwMode="auto">
        <a:xfrm>
          <a:off x="152400" y="62969775"/>
          <a:ext cx="1095375" cy="1409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125</xdr:row>
      <xdr:rowOff>38100</xdr:rowOff>
    </xdr:from>
    <xdr:to>
      <xdr:col>3</xdr:col>
      <xdr:colOff>190500</xdr:colOff>
      <xdr:row>125</xdr:row>
      <xdr:rowOff>1514475</xdr:rowOff>
    </xdr:to>
    <xdr:pic>
      <xdr:nvPicPr>
        <xdr:cNvPr id="69168" name="Picture 3545" descr="402_~1727_1_0x0[1]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24001" t="2000" r="14200" b="3999"/>
        <a:stretch>
          <a:fillRect/>
        </a:stretch>
      </xdr:blipFill>
      <xdr:spPr bwMode="auto">
        <a:xfrm>
          <a:off x="123825" y="65627250"/>
          <a:ext cx="971550" cy="1476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124</xdr:row>
      <xdr:rowOff>38100</xdr:rowOff>
    </xdr:from>
    <xdr:to>
      <xdr:col>1</xdr:col>
      <xdr:colOff>809625</xdr:colOff>
      <xdr:row>124</xdr:row>
      <xdr:rowOff>1104900</xdr:rowOff>
    </xdr:to>
    <xdr:pic>
      <xdr:nvPicPr>
        <xdr:cNvPr id="69169" name="Picture 3549" descr="perco-t-5_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13142" t="5348" r="9143" b="3954"/>
        <a:stretch>
          <a:fillRect/>
        </a:stretch>
      </xdr:blipFill>
      <xdr:spPr bwMode="auto">
        <a:xfrm>
          <a:off x="95250" y="64484250"/>
          <a:ext cx="742950" cy="1066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122</xdr:row>
      <xdr:rowOff>57150</xdr:rowOff>
    </xdr:from>
    <xdr:to>
      <xdr:col>2</xdr:col>
      <xdr:colOff>0</xdr:colOff>
      <xdr:row>122</xdr:row>
      <xdr:rowOff>1085850</xdr:rowOff>
    </xdr:to>
    <xdr:pic>
      <xdr:nvPicPr>
        <xdr:cNvPr id="69170" name="Picture 3550" descr="T9M_2-mid(1)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l="8594" t="1593" b="2548"/>
        <a:stretch>
          <a:fillRect/>
        </a:stretch>
      </xdr:blipFill>
      <xdr:spPr bwMode="auto">
        <a:xfrm>
          <a:off x="76200" y="61788675"/>
          <a:ext cx="800100" cy="1028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29</xdr:row>
      <xdr:rowOff>295275</xdr:rowOff>
    </xdr:from>
    <xdr:to>
      <xdr:col>3</xdr:col>
      <xdr:colOff>123825</xdr:colOff>
      <xdr:row>30</xdr:row>
      <xdr:rowOff>371475</xdr:rowOff>
    </xdr:to>
    <xdr:pic>
      <xdr:nvPicPr>
        <xdr:cNvPr id="69171" name="Picture 3551" descr="kw_sa20c_black4"/>
        <xdr:cNvPicPr>
          <a:picLocks noChangeAspect="1" noChangeArrowheads="1"/>
        </xdr:cNvPicPr>
      </xdr:nvPicPr>
      <xdr:blipFill>
        <a:blip xmlns:r="http://schemas.openxmlformats.org/officeDocument/2006/relationships" r:embed="rId81"/>
        <a:srcRect l="7036" t="6166" r="7152" b="5833"/>
        <a:stretch>
          <a:fillRect/>
        </a:stretch>
      </xdr:blipFill>
      <xdr:spPr bwMode="auto">
        <a:xfrm>
          <a:off x="66675" y="12620625"/>
          <a:ext cx="9620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17</xdr:row>
      <xdr:rowOff>323850</xdr:rowOff>
    </xdr:from>
    <xdr:to>
      <xdr:col>1</xdr:col>
      <xdr:colOff>809625</xdr:colOff>
      <xdr:row>18</xdr:row>
      <xdr:rowOff>285750</xdr:rowOff>
    </xdr:to>
    <xdr:pic>
      <xdr:nvPicPr>
        <xdr:cNvPr id="69172" name="Picture 3552" descr="KW-706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lum contrast="-6000"/>
        </a:blip>
        <a:srcRect/>
        <a:stretch>
          <a:fillRect/>
        </a:stretch>
      </xdr:blipFill>
      <xdr:spPr bwMode="auto">
        <a:xfrm>
          <a:off x="76200" y="5334000"/>
          <a:ext cx="7620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15</xdr:row>
      <xdr:rowOff>47625</xdr:rowOff>
    </xdr:from>
    <xdr:to>
      <xdr:col>1</xdr:col>
      <xdr:colOff>714375</xdr:colOff>
      <xdr:row>15</xdr:row>
      <xdr:rowOff>571500</xdr:rowOff>
    </xdr:to>
    <xdr:pic>
      <xdr:nvPicPr>
        <xdr:cNvPr id="69173" name="Picture 3555" descr="KW-E401C_enl"/>
        <xdr:cNvPicPr>
          <a:picLocks noChangeAspect="1" noChangeArrowheads="1"/>
        </xdr:cNvPicPr>
      </xdr:nvPicPr>
      <xdr:blipFill>
        <a:blip xmlns:r="http://schemas.openxmlformats.org/officeDocument/2006/relationships" r:embed="rId83"/>
        <a:srcRect l="5057" t="3601" r="5618" b="3879"/>
        <a:stretch>
          <a:fillRect/>
        </a:stretch>
      </xdr:blipFill>
      <xdr:spPr bwMode="auto">
        <a:xfrm>
          <a:off x="200025" y="3838575"/>
          <a:ext cx="5429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28</xdr:row>
      <xdr:rowOff>38100</xdr:rowOff>
    </xdr:from>
    <xdr:to>
      <xdr:col>1</xdr:col>
      <xdr:colOff>790575</xdr:colOff>
      <xdr:row>28</xdr:row>
      <xdr:rowOff>581025</xdr:rowOff>
    </xdr:to>
    <xdr:pic>
      <xdr:nvPicPr>
        <xdr:cNvPr id="69174" name="Picture 3556" descr="S704C"/>
        <xdr:cNvPicPr>
          <a:picLocks noChangeAspect="1" noChangeArrowheads="1"/>
        </xdr:cNvPicPr>
      </xdr:nvPicPr>
      <xdr:blipFill>
        <a:blip xmlns:r="http://schemas.openxmlformats.org/officeDocument/2006/relationships" r:embed="rId84"/>
        <a:srcRect l="2612" t="1804" r="2052" b="22845"/>
        <a:stretch>
          <a:fillRect/>
        </a:stretch>
      </xdr:blipFill>
      <xdr:spPr bwMode="auto">
        <a:xfrm>
          <a:off x="85725" y="11753850"/>
          <a:ext cx="73342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26</xdr:row>
      <xdr:rowOff>285750</xdr:rowOff>
    </xdr:from>
    <xdr:to>
      <xdr:col>3</xdr:col>
      <xdr:colOff>28575</xdr:colOff>
      <xdr:row>27</xdr:row>
      <xdr:rowOff>323850</xdr:rowOff>
    </xdr:to>
    <xdr:pic>
      <xdr:nvPicPr>
        <xdr:cNvPr id="69175" name="Picture 3557" descr="kenwei_kw_129c_w200_1"/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lum contrast="18000"/>
        </a:blip>
        <a:srcRect l="4114" t="4295" r="2863" b="3342"/>
        <a:stretch>
          <a:fillRect/>
        </a:stretch>
      </xdr:blipFill>
      <xdr:spPr bwMode="auto">
        <a:xfrm>
          <a:off x="66675" y="10782300"/>
          <a:ext cx="86677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21</xdr:row>
      <xdr:rowOff>76200</xdr:rowOff>
    </xdr:from>
    <xdr:to>
      <xdr:col>1</xdr:col>
      <xdr:colOff>809625</xdr:colOff>
      <xdr:row>21</xdr:row>
      <xdr:rowOff>542925</xdr:rowOff>
    </xdr:to>
    <xdr:pic>
      <xdr:nvPicPr>
        <xdr:cNvPr id="69176" name="Picture 3558" descr="KW-128"/>
        <xdr:cNvPicPr>
          <a:picLocks noChangeAspect="1" noChangeArrowheads="1"/>
        </xdr:cNvPicPr>
      </xdr:nvPicPr>
      <xdr:blipFill>
        <a:blip xmlns:r="http://schemas.openxmlformats.org/officeDocument/2006/relationships" r:embed="rId86"/>
        <a:srcRect l="9917" t="16852" r="7713" b="15926"/>
        <a:stretch>
          <a:fillRect/>
        </a:stretch>
      </xdr:blipFill>
      <xdr:spPr bwMode="auto">
        <a:xfrm>
          <a:off x="66675" y="7524750"/>
          <a:ext cx="77152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22</xdr:row>
      <xdr:rowOff>76200</xdr:rowOff>
    </xdr:from>
    <xdr:to>
      <xdr:col>1</xdr:col>
      <xdr:colOff>809625</xdr:colOff>
      <xdr:row>22</xdr:row>
      <xdr:rowOff>542925</xdr:rowOff>
    </xdr:to>
    <xdr:pic>
      <xdr:nvPicPr>
        <xdr:cNvPr id="69177" name="Picture 3559" descr="KW-128"/>
        <xdr:cNvPicPr>
          <a:picLocks noChangeAspect="1" noChangeArrowheads="1"/>
        </xdr:cNvPicPr>
      </xdr:nvPicPr>
      <xdr:blipFill>
        <a:blip xmlns:r="http://schemas.openxmlformats.org/officeDocument/2006/relationships" r:embed="rId86"/>
        <a:srcRect l="9917" t="16852" r="7713" b="15926"/>
        <a:stretch>
          <a:fillRect/>
        </a:stretch>
      </xdr:blipFill>
      <xdr:spPr bwMode="auto">
        <a:xfrm>
          <a:off x="66675" y="8134350"/>
          <a:ext cx="77152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23</xdr:row>
      <xdr:rowOff>76200</xdr:rowOff>
    </xdr:from>
    <xdr:to>
      <xdr:col>1</xdr:col>
      <xdr:colOff>809625</xdr:colOff>
      <xdr:row>23</xdr:row>
      <xdr:rowOff>542925</xdr:rowOff>
    </xdr:to>
    <xdr:pic>
      <xdr:nvPicPr>
        <xdr:cNvPr id="69178" name="Picture 3560" descr="KW-128"/>
        <xdr:cNvPicPr>
          <a:picLocks noChangeAspect="1" noChangeArrowheads="1"/>
        </xdr:cNvPicPr>
      </xdr:nvPicPr>
      <xdr:blipFill>
        <a:blip xmlns:r="http://schemas.openxmlformats.org/officeDocument/2006/relationships" r:embed="rId86"/>
        <a:srcRect l="9917" t="16852" r="7713" b="15926"/>
        <a:stretch>
          <a:fillRect/>
        </a:stretch>
      </xdr:blipFill>
      <xdr:spPr bwMode="auto">
        <a:xfrm>
          <a:off x="66675" y="8743950"/>
          <a:ext cx="77152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38</xdr:row>
      <xdr:rowOff>114300</xdr:rowOff>
    </xdr:from>
    <xdr:to>
      <xdr:col>1</xdr:col>
      <xdr:colOff>800100</xdr:colOff>
      <xdr:row>38</xdr:row>
      <xdr:rowOff>590550</xdr:rowOff>
    </xdr:to>
    <xdr:pic>
      <xdr:nvPicPr>
        <xdr:cNvPr id="69179" name="Picture 3561" descr="CISA_11630"/>
        <xdr:cNvPicPr>
          <a:picLocks noChangeAspect="1" noChangeArrowheads="1"/>
        </xdr:cNvPicPr>
      </xdr:nvPicPr>
      <xdr:blipFill>
        <a:blip xmlns:r="http://schemas.openxmlformats.org/officeDocument/2006/relationships" r:embed="rId87"/>
        <a:srcRect l="1093" t="11539" r="2550" b="11765"/>
        <a:stretch>
          <a:fillRect/>
        </a:stretch>
      </xdr:blipFill>
      <xdr:spPr bwMode="auto">
        <a:xfrm>
          <a:off x="76200" y="16478250"/>
          <a:ext cx="75247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107</xdr:row>
      <xdr:rowOff>104775</xdr:rowOff>
    </xdr:from>
    <xdr:to>
      <xdr:col>3</xdr:col>
      <xdr:colOff>190500</xdr:colOff>
      <xdr:row>107</xdr:row>
      <xdr:rowOff>457200</xdr:rowOff>
    </xdr:to>
    <xdr:pic>
      <xdr:nvPicPr>
        <xdr:cNvPr id="69180" name="Picture 3562" descr="BB114"/>
        <xdr:cNvPicPr>
          <a:picLocks noChangeAspect="1" noChangeArrowheads="1"/>
        </xdr:cNvPicPr>
      </xdr:nvPicPr>
      <xdr:blipFill>
        <a:blip xmlns:r="http://schemas.openxmlformats.org/officeDocument/2006/relationships" r:embed="rId74"/>
        <a:srcRect l="69662" t="5128"/>
        <a:stretch>
          <a:fillRect/>
        </a:stretch>
      </xdr:blipFill>
      <xdr:spPr bwMode="auto">
        <a:xfrm>
          <a:off x="66675" y="55187850"/>
          <a:ext cx="10287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257175</xdr:colOff>
      <xdr:row>110</xdr:row>
      <xdr:rowOff>38100</xdr:rowOff>
    </xdr:from>
    <xdr:to>
      <xdr:col>1</xdr:col>
      <xdr:colOff>600075</xdr:colOff>
      <xdr:row>110</xdr:row>
      <xdr:rowOff>495300</xdr:rowOff>
    </xdr:to>
    <xdr:pic>
      <xdr:nvPicPr>
        <xdr:cNvPr id="69181" name="Picture 3563" descr="BS-T18"/>
        <xdr:cNvPicPr>
          <a:picLocks noChangeAspect="1" noChangeArrowheads="1"/>
        </xdr:cNvPicPr>
      </xdr:nvPicPr>
      <xdr:blipFill>
        <a:blip xmlns:r="http://schemas.openxmlformats.org/officeDocument/2006/relationships" r:embed="rId88"/>
        <a:srcRect/>
        <a:stretch>
          <a:fillRect/>
        </a:stretch>
      </xdr:blipFill>
      <xdr:spPr bwMode="auto">
        <a:xfrm>
          <a:off x="285750" y="56721375"/>
          <a:ext cx="34290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171450</xdr:colOff>
      <xdr:row>25</xdr:row>
      <xdr:rowOff>428625</xdr:rowOff>
    </xdr:from>
    <xdr:to>
      <xdr:col>4</xdr:col>
      <xdr:colOff>809625</xdr:colOff>
      <xdr:row>25</xdr:row>
      <xdr:rowOff>561975</xdr:rowOff>
    </xdr:to>
    <xdr:pic>
      <xdr:nvPicPr>
        <xdr:cNvPr id="69182" name="Picture 3573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57400" y="103155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15</xdr:row>
      <xdr:rowOff>428625</xdr:rowOff>
    </xdr:from>
    <xdr:to>
      <xdr:col>4</xdr:col>
      <xdr:colOff>819150</xdr:colOff>
      <xdr:row>15</xdr:row>
      <xdr:rowOff>561975</xdr:rowOff>
    </xdr:to>
    <xdr:pic>
      <xdr:nvPicPr>
        <xdr:cNvPr id="69183" name="Picture 3582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42195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17</xdr:row>
      <xdr:rowOff>428625</xdr:rowOff>
    </xdr:from>
    <xdr:to>
      <xdr:col>4</xdr:col>
      <xdr:colOff>819150</xdr:colOff>
      <xdr:row>17</xdr:row>
      <xdr:rowOff>561975</xdr:rowOff>
    </xdr:to>
    <xdr:pic>
      <xdr:nvPicPr>
        <xdr:cNvPr id="69184" name="Picture 3583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54387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18</xdr:row>
      <xdr:rowOff>428625</xdr:rowOff>
    </xdr:from>
    <xdr:to>
      <xdr:col>4</xdr:col>
      <xdr:colOff>819150</xdr:colOff>
      <xdr:row>18</xdr:row>
      <xdr:rowOff>561975</xdr:rowOff>
    </xdr:to>
    <xdr:pic>
      <xdr:nvPicPr>
        <xdr:cNvPr id="69185" name="Picture 3584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60483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19</xdr:row>
      <xdr:rowOff>428625</xdr:rowOff>
    </xdr:from>
    <xdr:to>
      <xdr:col>4</xdr:col>
      <xdr:colOff>819150</xdr:colOff>
      <xdr:row>19</xdr:row>
      <xdr:rowOff>561975</xdr:rowOff>
    </xdr:to>
    <xdr:pic>
      <xdr:nvPicPr>
        <xdr:cNvPr id="69186" name="Picture 3585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66579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20</xdr:row>
      <xdr:rowOff>428625</xdr:rowOff>
    </xdr:from>
    <xdr:to>
      <xdr:col>4</xdr:col>
      <xdr:colOff>819150</xdr:colOff>
      <xdr:row>20</xdr:row>
      <xdr:rowOff>561975</xdr:rowOff>
    </xdr:to>
    <xdr:pic>
      <xdr:nvPicPr>
        <xdr:cNvPr id="69187" name="Picture 3586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72675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21</xdr:row>
      <xdr:rowOff>428625</xdr:rowOff>
    </xdr:from>
    <xdr:to>
      <xdr:col>4</xdr:col>
      <xdr:colOff>819150</xdr:colOff>
      <xdr:row>21</xdr:row>
      <xdr:rowOff>561975</xdr:rowOff>
    </xdr:to>
    <xdr:pic>
      <xdr:nvPicPr>
        <xdr:cNvPr id="69188" name="Picture 3587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78771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22</xdr:row>
      <xdr:rowOff>428625</xdr:rowOff>
    </xdr:from>
    <xdr:to>
      <xdr:col>4</xdr:col>
      <xdr:colOff>819150</xdr:colOff>
      <xdr:row>22</xdr:row>
      <xdr:rowOff>561975</xdr:rowOff>
    </xdr:to>
    <xdr:pic>
      <xdr:nvPicPr>
        <xdr:cNvPr id="69189" name="Picture 3588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84867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23</xdr:row>
      <xdr:rowOff>428625</xdr:rowOff>
    </xdr:from>
    <xdr:to>
      <xdr:col>4</xdr:col>
      <xdr:colOff>819150</xdr:colOff>
      <xdr:row>23</xdr:row>
      <xdr:rowOff>561975</xdr:rowOff>
    </xdr:to>
    <xdr:pic>
      <xdr:nvPicPr>
        <xdr:cNvPr id="69190" name="Picture 3589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90963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24</xdr:row>
      <xdr:rowOff>428625</xdr:rowOff>
    </xdr:from>
    <xdr:to>
      <xdr:col>4</xdr:col>
      <xdr:colOff>819150</xdr:colOff>
      <xdr:row>24</xdr:row>
      <xdr:rowOff>561975</xdr:rowOff>
    </xdr:to>
    <xdr:pic>
      <xdr:nvPicPr>
        <xdr:cNvPr id="69191" name="Picture 3590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97059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25</xdr:row>
      <xdr:rowOff>428625</xdr:rowOff>
    </xdr:from>
    <xdr:to>
      <xdr:col>4</xdr:col>
      <xdr:colOff>819150</xdr:colOff>
      <xdr:row>25</xdr:row>
      <xdr:rowOff>561975</xdr:rowOff>
    </xdr:to>
    <xdr:pic>
      <xdr:nvPicPr>
        <xdr:cNvPr id="69192" name="Picture 3591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103155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27</xdr:row>
      <xdr:rowOff>428625</xdr:rowOff>
    </xdr:from>
    <xdr:to>
      <xdr:col>4</xdr:col>
      <xdr:colOff>819150</xdr:colOff>
      <xdr:row>27</xdr:row>
      <xdr:rowOff>561975</xdr:rowOff>
    </xdr:to>
    <xdr:pic>
      <xdr:nvPicPr>
        <xdr:cNvPr id="69193" name="Picture 3593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115347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28</xdr:row>
      <xdr:rowOff>428625</xdr:rowOff>
    </xdr:from>
    <xdr:to>
      <xdr:col>4</xdr:col>
      <xdr:colOff>819150</xdr:colOff>
      <xdr:row>28</xdr:row>
      <xdr:rowOff>561975</xdr:rowOff>
    </xdr:to>
    <xdr:pic>
      <xdr:nvPicPr>
        <xdr:cNvPr id="69194" name="Picture 3594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121443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29</xdr:row>
      <xdr:rowOff>428625</xdr:rowOff>
    </xdr:from>
    <xdr:to>
      <xdr:col>4</xdr:col>
      <xdr:colOff>819150</xdr:colOff>
      <xdr:row>29</xdr:row>
      <xdr:rowOff>561975</xdr:rowOff>
    </xdr:to>
    <xdr:pic>
      <xdr:nvPicPr>
        <xdr:cNvPr id="69195" name="Picture 3595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127539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30</xdr:row>
      <xdr:rowOff>485775</xdr:rowOff>
    </xdr:from>
    <xdr:to>
      <xdr:col>4</xdr:col>
      <xdr:colOff>819150</xdr:colOff>
      <xdr:row>30</xdr:row>
      <xdr:rowOff>619125</xdr:rowOff>
    </xdr:to>
    <xdr:pic>
      <xdr:nvPicPr>
        <xdr:cNvPr id="69196" name="Picture 3596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1342072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32</xdr:row>
      <xdr:rowOff>428625</xdr:rowOff>
    </xdr:from>
    <xdr:to>
      <xdr:col>4</xdr:col>
      <xdr:colOff>819150</xdr:colOff>
      <xdr:row>32</xdr:row>
      <xdr:rowOff>561975</xdr:rowOff>
    </xdr:to>
    <xdr:pic>
      <xdr:nvPicPr>
        <xdr:cNvPr id="69197" name="Picture 3598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1463992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33</xdr:row>
      <xdr:rowOff>428625</xdr:rowOff>
    </xdr:from>
    <xdr:to>
      <xdr:col>4</xdr:col>
      <xdr:colOff>819150</xdr:colOff>
      <xdr:row>33</xdr:row>
      <xdr:rowOff>561975</xdr:rowOff>
    </xdr:to>
    <xdr:pic>
      <xdr:nvPicPr>
        <xdr:cNvPr id="69198" name="Picture 3599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1524952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41</xdr:row>
      <xdr:rowOff>161925</xdr:rowOff>
    </xdr:from>
    <xdr:to>
      <xdr:col>1</xdr:col>
      <xdr:colOff>809625</xdr:colOff>
      <xdr:row>42</xdr:row>
      <xdr:rowOff>219075</xdr:rowOff>
    </xdr:to>
    <xdr:pic>
      <xdr:nvPicPr>
        <xdr:cNvPr id="69199" name="Рисунок 217"/>
        <xdr:cNvPicPr>
          <a:picLocks noChangeAspect="1"/>
        </xdr:cNvPicPr>
      </xdr:nvPicPr>
      <xdr:blipFill>
        <a:blip xmlns:r="http://schemas.openxmlformats.org/officeDocument/2006/relationships" r:embed="rId90"/>
        <a:srcRect/>
        <a:stretch>
          <a:fillRect/>
        </a:stretch>
      </xdr:blipFill>
      <xdr:spPr bwMode="auto">
        <a:xfrm>
          <a:off x="66675" y="18430875"/>
          <a:ext cx="7715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285750</xdr:colOff>
      <xdr:row>70</xdr:row>
      <xdr:rowOff>38100</xdr:rowOff>
    </xdr:from>
    <xdr:to>
      <xdr:col>1</xdr:col>
      <xdr:colOff>561975</xdr:colOff>
      <xdr:row>70</xdr:row>
      <xdr:rowOff>647700</xdr:rowOff>
    </xdr:to>
    <xdr:pic>
      <xdr:nvPicPr>
        <xdr:cNvPr id="69200" name="Picture 3603" descr="R4-zt"/>
        <xdr:cNvPicPr>
          <a:picLocks noChangeAspect="1" noChangeArrowheads="1"/>
        </xdr:cNvPicPr>
      </xdr:nvPicPr>
      <xdr:blipFill>
        <a:blip xmlns:r="http://schemas.openxmlformats.org/officeDocument/2006/relationships" r:embed="rId91"/>
        <a:srcRect l="18922" t="12228" r="61539" b="11142"/>
        <a:stretch>
          <a:fillRect/>
        </a:stretch>
      </xdr:blipFill>
      <xdr:spPr bwMode="auto">
        <a:xfrm>
          <a:off x="314325" y="38738175"/>
          <a:ext cx="2762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114300</xdr:colOff>
      <xdr:row>139</xdr:row>
      <xdr:rowOff>590550</xdr:rowOff>
    </xdr:from>
    <xdr:to>
      <xdr:col>4</xdr:col>
      <xdr:colOff>866775</xdr:colOff>
      <xdr:row>139</xdr:row>
      <xdr:rowOff>971550</xdr:rowOff>
    </xdr:to>
    <xdr:pic>
      <xdr:nvPicPr>
        <xdr:cNvPr id="69201" name="Picture 3604" descr="canadaby"/>
        <xdr:cNvPicPr>
          <a:picLocks noChangeAspect="1" noChangeArrowheads="1"/>
        </xdr:cNvPicPr>
      </xdr:nvPicPr>
      <xdr:blipFill>
        <a:blip xmlns:r="http://schemas.openxmlformats.org/officeDocument/2006/relationships" r:embed="rId92"/>
        <a:srcRect/>
        <a:stretch>
          <a:fillRect/>
        </a:stretch>
      </xdr:blipFill>
      <xdr:spPr bwMode="auto">
        <a:xfrm>
          <a:off x="2000250" y="76076175"/>
          <a:ext cx="752475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123825</xdr:colOff>
      <xdr:row>140</xdr:row>
      <xdr:rowOff>723900</xdr:rowOff>
    </xdr:from>
    <xdr:to>
      <xdr:col>4</xdr:col>
      <xdr:colOff>876300</xdr:colOff>
      <xdr:row>140</xdr:row>
      <xdr:rowOff>1104900</xdr:rowOff>
    </xdr:to>
    <xdr:pic>
      <xdr:nvPicPr>
        <xdr:cNvPr id="69202" name="Picture 3605" descr="canadaby"/>
        <xdr:cNvPicPr>
          <a:picLocks noChangeAspect="1" noChangeArrowheads="1"/>
        </xdr:cNvPicPr>
      </xdr:nvPicPr>
      <xdr:blipFill>
        <a:blip xmlns:r="http://schemas.openxmlformats.org/officeDocument/2006/relationships" r:embed="rId92"/>
        <a:srcRect/>
        <a:stretch>
          <a:fillRect/>
        </a:stretch>
      </xdr:blipFill>
      <xdr:spPr bwMode="auto">
        <a:xfrm>
          <a:off x="2009775" y="77228700"/>
          <a:ext cx="752475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123825</xdr:colOff>
      <xdr:row>141</xdr:row>
      <xdr:rowOff>847725</xdr:rowOff>
    </xdr:from>
    <xdr:to>
      <xdr:col>4</xdr:col>
      <xdr:colOff>876300</xdr:colOff>
      <xdr:row>141</xdr:row>
      <xdr:rowOff>1228725</xdr:rowOff>
    </xdr:to>
    <xdr:pic>
      <xdr:nvPicPr>
        <xdr:cNvPr id="69203" name="Picture 3606" descr="canadaby"/>
        <xdr:cNvPicPr>
          <a:picLocks noChangeAspect="1" noChangeArrowheads="1"/>
        </xdr:cNvPicPr>
      </xdr:nvPicPr>
      <xdr:blipFill>
        <a:blip xmlns:r="http://schemas.openxmlformats.org/officeDocument/2006/relationships" r:embed="rId92"/>
        <a:srcRect/>
        <a:stretch>
          <a:fillRect/>
        </a:stretch>
      </xdr:blipFill>
      <xdr:spPr bwMode="auto">
        <a:xfrm>
          <a:off x="2009775" y="78505050"/>
          <a:ext cx="752475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123825</xdr:colOff>
      <xdr:row>142</xdr:row>
      <xdr:rowOff>447675</xdr:rowOff>
    </xdr:from>
    <xdr:to>
      <xdr:col>4</xdr:col>
      <xdr:colOff>876300</xdr:colOff>
      <xdr:row>142</xdr:row>
      <xdr:rowOff>828675</xdr:rowOff>
    </xdr:to>
    <xdr:pic>
      <xdr:nvPicPr>
        <xdr:cNvPr id="69204" name="Picture 3607" descr="canadaby"/>
        <xdr:cNvPicPr>
          <a:picLocks noChangeAspect="1" noChangeArrowheads="1"/>
        </xdr:cNvPicPr>
      </xdr:nvPicPr>
      <xdr:blipFill>
        <a:blip xmlns:r="http://schemas.openxmlformats.org/officeDocument/2006/relationships" r:embed="rId92"/>
        <a:srcRect/>
        <a:stretch>
          <a:fillRect/>
        </a:stretch>
      </xdr:blipFill>
      <xdr:spPr bwMode="auto">
        <a:xfrm>
          <a:off x="2009775" y="79381350"/>
          <a:ext cx="752475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46</xdr:row>
      <xdr:rowOff>47625</xdr:rowOff>
    </xdr:from>
    <xdr:to>
      <xdr:col>1</xdr:col>
      <xdr:colOff>733425</xdr:colOff>
      <xdr:row>46</xdr:row>
      <xdr:rowOff>485775</xdr:rowOff>
    </xdr:to>
    <xdr:pic>
      <xdr:nvPicPr>
        <xdr:cNvPr id="69205" name="Picture 382" descr="PZMC270"/>
        <xdr:cNvPicPr>
          <a:picLocks noChangeAspect="1" noChangeArrowheads="1"/>
        </xdr:cNvPicPr>
      </xdr:nvPicPr>
      <xdr:blipFill>
        <a:blip xmlns:r="http://schemas.openxmlformats.org/officeDocument/2006/relationships" r:embed="rId93"/>
        <a:srcRect l="25157" t="11455" r="28137" b="10677"/>
        <a:stretch>
          <a:fillRect/>
        </a:stretch>
      </xdr:blipFill>
      <xdr:spPr bwMode="auto">
        <a:xfrm>
          <a:off x="133350" y="20678775"/>
          <a:ext cx="62865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48</xdr:row>
      <xdr:rowOff>76200</xdr:rowOff>
    </xdr:from>
    <xdr:to>
      <xdr:col>1</xdr:col>
      <xdr:colOff>790575</xdr:colOff>
      <xdr:row>48</xdr:row>
      <xdr:rowOff>485775</xdr:rowOff>
    </xdr:to>
    <xdr:pic>
      <xdr:nvPicPr>
        <xdr:cNvPr id="69206" name="Picture 3609" descr="daa2a545c66a006fa1e43e42573612e2"/>
        <xdr:cNvPicPr>
          <a:picLocks noChangeAspect="1" noChangeArrowheads="1"/>
        </xdr:cNvPicPr>
      </xdr:nvPicPr>
      <xdr:blipFill>
        <a:blip xmlns:r="http://schemas.openxmlformats.org/officeDocument/2006/relationships" r:embed="rId94"/>
        <a:srcRect l="12500" t="30099" r="11600" b="28300"/>
        <a:stretch>
          <a:fillRect/>
        </a:stretch>
      </xdr:blipFill>
      <xdr:spPr bwMode="auto">
        <a:xfrm>
          <a:off x="76200" y="21774150"/>
          <a:ext cx="7429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47</xdr:row>
      <xdr:rowOff>123825</xdr:rowOff>
    </xdr:from>
    <xdr:to>
      <xdr:col>1</xdr:col>
      <xdr:colOff>800100</xdr:colOff>
      <xdr:row>47</xdr:row>
      <xdr:rowOff>438150</xdr:rowOff>
    </xdr:to>
    <xdr:pic>
      <xdr:nvPicPr>
        <xdr:cNvPr id="69207" name="Picture 3610" descr="новый--1"/>
        <xdr:cNvPicPr>
          <a:picLocks noChangeAspect="1" noChangeArrowheads="1"/>
        </xdr:cNvPicPr>
      </xdr:nvPicPr>
      <xdr:blipFill>
        <a:blip xmlns:r="http://schemas.openxmlformats.org/officeDocument/2006/relationships" r:embed="rId95"/>
        <a:srcRect l="1427" r="8022" b="10878"/>
        <a:stretch>
          <a:fillRect/>
        </a:stretch>
      </xdr:blipFill>
      <xdr:spPr bwMode="auto">
        <a:xfrm>
          <a:off x="76200" y="21288375"/>
          <a:ext cx="7524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190500</xdr:colOff>
      <xdr:row>98</xdr:row>
      <xdr:rowOff>66675</xdr:rowOff>
    </xdr:from>
    <xdr:to>
      <xdr:col>1</xdr:col>
      <xdr:colOff>685800</xdr:colOff>
      <xdr:row>98</xdr:row>
      <xdr:rowOff>495300</xdr:rowOff>
    </xdr:to>
    <xdr:pic>
      <xdr:nvPicPr>
        <xdr:cNvPr id="69208" name="Picture 170" descr="12"/>
        <xdr:cNvPicPr>
          <a:picLocks noChangeAspect="1" noChangeArrowheads="1"/>
        </xdr:cNvPicPr>
      </xdr:nvPicPr>
      <xdr:blipFill>
        <a:blip xmlns:r="http://schemas.openxmlformats.org/officeDocument/2006/relationships" r:embed="rId96"/>
        <a:srcRect/>
        <a:stretch>
          <a:fillRect/>
        </a:stretch>
      </xdr:blipFill>
      <xdr:spPr bwMode="auto">
        <a:xfrm>
          <a:off x="219075" y="50711100"/>
          <a:ext cx="49530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97</xdr:row>
      <xdr:rowOff>38100</xdr:rowOff>
    </xdr:from>
    <xdr:to>
      <xdr:col>1</xdr:col>
      <xdr:colOff>742950</xdr:colOff>
      <xdr:row>97</xdr:row>
      <xdr:rowOff>533400</xdr:rowOff>
    </xdr:to>
    <xdr:pic>
      <xdr:nvPicPr>
        <xdr:cNvPr id="69209" name="Picture 173" descr="icon1805"/>
        <xdr:cNvPicPr>
          <a:picLocks noChangeAspect="1" noChangeArrowheads="1"/>
        </xdr:cNvPicPr>
      </xdr:nvPicPr>
      <xdr:blipFill>
        <a:blip xmlns:r="http://schemas.openxmlformats.org/officeDocument/2006/relationships" r:embed="rId97"/>
        <a:srcRect/>
        <a:stretch>
          <a:fillRect/>
        </a:stretch>
      </xdr:blipFill>
      <xdr:spPr bwMode="auto">
        <a:xfrm>
          <a:off x="142875" y="50111025"/>
          <a:ext cx="62865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26</xdr:row>
      <xdr:rowOff>428625</xdr:rowOff>
    </xdr:from>
    <xdr:to>
      <xdr:col>4</xdr:col>
      <xdr:colOff>819150</xdr:colOff>
      <xdr:row>26</xdr:row>
      <xdr:rowOff>561975</xdr:rowOff>
    </xdr:to>
    <xdr:pic>
      <xdr:nvPicPr>
        <xdr:cNvPr id="69210" name="Picture 3613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109251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131</xdr:row>
      <xdr:rowOff>428625</xdr:rowOff>
    </xdr:from>
    <xdr:to>
      <xdr:col>4</xdr:col>
      <xdr:colOff>942975</xdr:colOff>
      <xdr:row>131</xdr:row>
      <xdr:rowOff>752475</xdr:rowOff>
    </xdr:to>
    <xdr:pic>
      <xdr:nvPicPr>
        <xdr:cNvPr id="69211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691324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295275</xdr:colOff>
      <xdr:row>131</xdr:row>
      <xdr:rowOff>47625</xdr:rowOff>
    </xdr:from>
    <xdr:to>
      <xdr:col>1</xdr:col>
      <xdr:colOff>619125</xdr:colOff>
      <xdr:row>131</xdr:row>
      <xdr:rowOff>828675</xdr:rowOff>
    </xdr:to>
    <xdr:pic>
      <xdr:nvPicPr>
        <xdr:cNvPr id="69212" name="Рисунок 134" descr="MD200">
          <a:hlinkClick xmlns:r="http://schemas.openxmlformats.org/officeDocument/2006/relationships" r:id="rId44"/>
        </xdr:cNvPr>
        <xdr:cNvPicPr>
          <a:picLocks noChangeAspect="1"/>
        </xdr:cNvPicPr>
      </xdr:nvPicPr>
      <xdr:blipFill>
        <a:blip xmlns:r="http://schemas.openxmlformats.org/officeDocument/2006/relationships" r:embed="rId98"/>
        <a:srcRect l="30090" t="5696" r="32297" b="4207"/>
        <a:stretch>
          <a:fillRect/>
        </a:stretch>
      </xdr:blipFill>
      <xdr:spPr bwMode="auto">
        <a:xfrm>
          <a:off x="323850" y="68751450"/>
          <a:ext cx="3238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132</xdr:row>
      <xdr:rowOff>647700</xdr:rowOff>
    </xdr:from>
    <xdr:to>
      <xdr:col>4</xdr:col>
      <xdr:colOff>942975</xdr:colOff>
      <xdr:row>132</xdr:row>
      <xdr:rowOff>971550</xdr:rowOff>
    </xdr:to>
    <xdr:pic>
      <xdr:nvPicPr>
        <xdr:cNvPr id="69213" name="Рисунок 226"/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1924050" y="702278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238125</xdr:colOff>
      <xdr:row>132</xdr:row>
      <xdr:rowOff>114300</xdr:rowOff>
    </xdr:from>
    <xdr:to>
      <xdr:col>1</xdr:col>
      <xdr:colOff>657225</xdr:colOff>
      <xdr:row>132</xdr:row>
      <xdr:rowOff>952500</xdr:rowOff>
    </xdr:to>
    <xdr:pic>
      <xdr:nvPicPr>
        <xdr:cNvPr id="69214" name="Рисунок 1" descr="MD250">
          <a:hlinkClick xmlns:r="http://schemas.openxmlformats.org/officeDocument/2006/relationships" r:id="rId44"/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rcRect/>
        <a:stretch>
          <a:fillRect/>
        </a:stretch>
      </xdr:blipFill>
      <xdr:spPr bwMode="auto">
        <a:xfrm>
          <a:off x="266700" y="69694425"/>
          <a:ext cx="419100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276225</xdr:colOff>
      <xdr:row>114</xdr:row>
      <xdr:rowOff>47625</xdr:rowOff>
    </xdr:from>
    <xdr:to>
      <xdr:col>1</xdr:col>
      <xdr:colOff>600075</xdr:colOff>
      <xdr:row>114</xdr:row>
      <xdr:rowOff>485775</xdr:rowOff>
    </xdr:to>
    <xdr:pic>
      <xdr:nvPicPr>
        <xdr:cNvPr id="69215" name="Рисунок 137" descr="FL100"/>
        <xdr:cNvPicPr>
          <a:picLocks noChangeAspect="1" noChangeArrowheads="1"/>
        </xdr:cNvPicPr>
      </xdr:nvPicPr>
      <xdr:blipFill>
        <a:blip xmlns:r="http://schemas.openxmlformats.org/officeDocument/2006/relationships" r:embed="rId100"/>
        <a:srcRect/>
        <a:stretch>
          <a:fillRect/>
        </a:stretch>
      </xdr:blipFill>
      <xdr:spPr bwMode="auto">
        <a:xfrm>
          <a:off x="304800" y="58864500"/>
          <a:ext cx="32385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16</xdr:row>
      <xdr:rowOff>38100</xdr:rowOff>
    </xdr:from>
    <xdr:to>
      <xdr:col>1</xdr:col>
      <xdr:colOff>762000</xdr:colOff>
      <xdr:row>16</xdr:row>
      <xdr:rowOff>590550</xdr:rowOff>
    </xdr:to>
    <xdr:pic>
      <xdr:nvPicPr>
        <xdr:cNvPr id="69216" name="Рисунок 2"/>
        <xdr:cNvPicPr>
          <a:picLocks noChangeAspect="1"/>
        </xdr:cNvPicPr>
      </xdr:nvPicPr>
      <xdr:blipFill>
        <a:blip xmlns:r="http://schemas.openxmlformats.org/officeDocument/2006/relationships" r:embed="rId101"/>
        <a:srcRect/>
        <a:stretch>
          <a:fillRect/>
        </a:stretch>
      </xdr:blipFill>
      <xdr:spPr bwMode="auto">
        <a:xfrm>
          <a:off x="104775" y="4438650"/>
          <a:ext cx="68580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180975</xdr:colOff>
      <xdr:row>16</xdr:row>
      <xdr:rowOff>428625</xdr:rowOff>
    </xdr:from>
    <xdr:to>
      <xdr:col>4</xdr:col>
      <xdr:colOff>819150</xdr:colOff>
      <xdr:row>16</xdr:row>
      <xdr:rowOff>561975</xdr:rowOff>
    </xdr:to>
    <xdr:pic>
      <xdr:nvPicPr>
        <xdr:cNvPr id="69217" name="Picture 3582" descr="kenwei"/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lum contrast="12000"/>
        </a:blip>
        <a:srcRect l="4993" t="21265" b="3448"/>
        <a:stretch>
          <a:fillRect/>
        </a:stretch>
      </xdr:blipFill>
      <xdr:spPr bwMode="auto">
        <a:xfrm>
          <a:off x="2066925" y="4829175"/>
          <a:ext cx="638175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9525</xdr:rowOff>
    </xdr:from>
    <xdr:to>
      <xdr:col>4</xdr:col>
      <xdr:colOff>219075</xdr:colOff>
      <xdr:row>4</xdr:row>
      <xdr:rowOff>104775</xdr:rowOff>
    </xdr:to>
    <xdr:pic>
      <xdr:nvPicPr>
        <xdr:cNvPr id="71779" name="Picture 61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3438" t="7692" r="3854" b="7051"/>
        <a:stretch>
          <a:fillRect/>
        </a:stretch>
      </xdr:blipFill>
      <xdr:spPr bwMode="auto">
        <a:xfrm>
          <a:off x="66675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266700</xdr:colOff>
      <xdr:row>6</xdr:row>
      <xdr:rowOff>0</xdr:rowOff>
    </xdr:to>
    <xdr:sp macro="" textlink="">
      <xdr:nvSpPr>
        <xdr:cNvPr id="45118" name="Text Box 62">
          <a:hlinkClick xmlns:r="http://schemas.openxmlformats.org/officeDocument/2006/relationships" r:id="rId2"/>
        </xdr:cNvPr>
        <xdr:cNvSpPr txBox="1">
          <a:spLocks noChangeArrowheads="1"/>
        </xdr:cNvSpPr>
      </xdr:nvSpPr>
      <xdr:spPr bwMode="auto">
        <a:xfrm>
          <a:off x="66675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45119" name="Text Box 63"/>
        <xdr:cNvSpPr txBox="1">
          <a:spLocks noChangeArrowheads="1"/>
        </xdr:cNvSpPr>
      </xdr:nvSpPr>
      <xdr:spPr bwMode="auto">
        <a:xfrm>
          <a:off x="2114550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104775</xdr:colOff>
      <xdr:row>92</xdr:row>
      <xdr:rowOff>390525</xdr:rowOff>
    </xdr:from>
    <xdr:to>
      <xdr:col>1</xdr:col>
      <xdr:colOff>762000</xdr:colOff>
      <xdr:row>93</xdr:row>
      <xdr:rowOff>295275</xdr:rowOff>
    </xdr:to>
    <xdr:pic>
      <xdr:nvPicPr>
        <xdr:cNvPr id="71782" name="Picture 96" descr="BS200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133350" y="64550925"/>
          <a:ext cx="6572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47</xdr:row>
      <xdr:rowOff>142875</xdr:rowOff>
    </xdr:from>
    <xdr:to>
      <xdr:col>1</xdr:col>
      <xdr:colOff>676275</xdr:colOff>
      <xdr:row>47</xdr:row>
      <xdr:rowOff>638175</xdr:rowOff>
    </xdr:to>
    <xdr:pic>
      <xdr:nvPicPr>
        <xdr:cNvPr id="71783" name="Picture 409" descr="AD11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 l="15334" t="13333" r="11667" b="13667"/>
        <a:stretch>
          <a:fillRect/>
        </a:stretch>
      </xdr:blipFill>
      <xdr:spPr bwMode="auto">
        <a:xfrm>
          <a:off x="209550" y="34290000"/>
          <a:ext cx="4953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48</xdr:row>
      <xdr:rowOff>57150</xdr:rowOff>
    </xdr:from>
    <xdr:to>
      <xdr:col>1</xdr:col>
      <xdr:colOff>657225</xdr:colOff>
      <xdr:row>48</xdr:row>
      <xdr:rowOff>676275</xdr:rowOff>
    </xdr:to>
    <xdr:pic>
      <xdr:nvPicPr>
        <xdr:cNvPr id="71784" name="Picture 410" descr="AD21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66675" y="34966275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46</xdr:row>
      <xdr:rowOff>76200</xdr:rowOff>
    </xdr:from>
    <xdr:to>
      <xdr:col>1</xdr:col>
      <xdr:colOff>742950</xdr:colOff>
      <xdr:row>46</xdr:row>
      <xdr:rowOff>676275</xdr:rowOff>
    </xdr:to>
    <xdr:pic>
      <xdr:nvPicPr>
        <xdr:cNvPr id="71785" name="Picture 21" descr="AD15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71450" y="3346132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50</xdr:row>
      <xdr:rowOff>104775</xdr:rowOff>
    </xdr:from>
    <xdr:to>
      <xdr:col>1</xdr:col>
      <xdr:colOff>790575</xdr:colOff>
      <xdr:row>50</xdr:row>
      <xdr:rowOff>733425</xdr:rowOff>
    </xdr:to>
    <xdr:pic>
      <xdr:nvPicPr>
        <xdr:cNvPr id="71786" name="Picture 22" descr="AD22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95250" y="36652200"/>
          <a:ext cx="72390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51</xdr:row>
      <xdr:rowOff>123825</xdr:rowOff>
    </xdr:from>
    <xdr:to>
      <xdr:col>1</xdr:col>
      <xdr:colOff>809625</xdr:colOff>
      <xdr:row>51</xdr:row>
      <xdr:rowOff>790575</xdr:rowOff>
    </xdr:to>
    <xdr:pic>
      <xdr:nvPicPr>
        <xdr:cNvPr id="71787" name="Picture 23" descr="AD26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66675" y="37547550"/>
          <a:ext cx="7715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53</xdr:row>
      <xdr:rowOff>304800</xdr:rowOff>
    </xdr:from>
    <xdr:to>
      <xdr:col>1</xdr:col>
      <xdr:colOff>695325</xdr:colOff>
      <xdr:row>54</xdr:row>
      <xdr:rowOff>409575</xdr:rowOff>
    </xdr:to>
    <xdr:pic>
      <xdr:nvPicPr>
        <xdr:cNvPr id="71788" name="Picture 24" descr="AD512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61925" y="39290625"/>
          <a:ext cx="5619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209550</xdr:colOff>
      <xdr:row>55</xdr:row>
      <xdr:rowOff>47625</xdr:rowOff>
    </xdr:from>
    <xdr:to>
      <xdr:col>1</xdr:col>
      <xdr:colOff>638175</xdr:colOff>
      <xdr:row>55</xdr:row>
      <xdr:rowOff>704850</xdr:rowOff>
    </xdr:to>
    <xdr:pic>
      <xdr:nvPicPr>
        <xdr:cNvPr id="71789" name="Picture 26" descr="AD522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l="21001" t="3500" r="21750" b="6250"/>
        <a:stretch>
          <a:fillRect/>
        </a:stretch>
      </xdr:blipFill>
      <xdr:spPr bwMode="auto">
        <a:xfrm>
          <a:off x="238125" y="40366950"/>
          <a:ext cx="4286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56</xdr:row>
      <xdr:rowOff>161925</xdr:rowOff>
    </xdr:from>
    <xdr:to>
      <xdr:col>1</xdr:col>
      <xdr:colOff>647700</xdr:colOff>
      <xdr:row>57</xdr:row>
      <xdr:rowOff>0</xdr:rowOff>
    </xdr:to>
    <xdr:pic>
      <xdr:nvPicPr>
        <xdr:cNvPr id="71790" name="Picture 27" descr="AD552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209550" y="41243250"/>
          <a:ext cx="466725" cy="828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58</xdr:row>
      <xdr:rowOff>133350</xdr:rowOff>
    </xdr:from>
    <xdr:to>
      <xdr:col>1</xdr:col>
      <xdr:colOff>733425</xdr:colOff>
      <xdr:row>59</xdr:row>
      <xdr:rowOff>95250</xdr:rowOff>
    </xdr:to>
    <xdr:pic>
      <xdr:nvPicPr>
        <xdr:cNvPr id="71791" name="Picture 28" descr="AD575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 l="27666" t="6334" r="27667" b="2667"/>
        <a:stretch>
          <a:fillRect/>
        </a:stretch>
      </xdr:blipFill>
      <xdr:spPr bwMode="auto">
        <a:xfrm>
          <a:off x="161925" y="43386375"/>
          <a:ext cx="600075" cy="1219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60</xdr:row>
      <xdr:rowOff>104775</xdr:rowOff>
    </xdr:from>
    <xdr:to>
      <xdr:col>1</xdr:col>
      <xdr:colOff>781050</xdr:colOff>
      <xdr:row>60</xdr:row>
      <xdr:rowOff>781050</xdr:rowOff>
    </xdr:to>
    <xdr:pic>
      <xdr:nvPicPr>
        <xdr:cNvPr id="71792" name="Picture 29" descr="AD82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95250" y="45900975"/>
          <a:ext cx="7143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46</xdr:row>
      <xdr:rowOff>381000</xdr:rowOff>
    </xdr:from>
    <xdr:to>
      <xdr:col>4</xdr:col>
      <xdr:colOff>942975</xdr:colOff>
      <xdr:row>46</xdr:row>
      <xdr:rowOff>704850</xdr:rowOff>
    </xdr:to>
    <xdr:pic>
      <xdr:nvPicPr>
        <xdr:cNvPr id="71793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37661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47</xdr:row>
      <xdr:rowOff>381000</xdr:rowOff>
    </xdr:from>
    <xdr:to>
      <xdr:col>4</xdr:col>
      <xdr:colOff>942975</xdr:colOff>
      <xdr:row>47</xdr:row>
      <xdr:rowOff>704850</xdr:rowOff>
    </xdr:to>
    <xdr:pic>
      <xdr:nvPicPr>
        <xdr:cNvPr id="71794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45281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48</xdr:row>
      <xdr:rowOff>381000</xdr:rowOff>
    </xdr:from>
    <xdr:to>
      <xdr:col>4</xdr:col>
      <xdr:colOff>942975</xdr:colOff>
      <xdr:row>48</xdr:row>
      <xdr:rowOff>704850</xdr:rowOff>
    </xdr:to>
    <xdr:pic>
      <xdr:nvPicPr>
        <xdr:cNvPr id="71795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52901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49</xdr:row>
      <xdr:rowOff>381000</xdr:rowOff>
    </xdr:from>
    <xdr:to>
      <xdr:col>4</xdr:col>
      <xdr:colOff>942975</xdr:colOff>
      <xdr:row>49</xdr:row>
      <xdr:rowOff>704850</xdr:rowOff>
    </xdr:to>
    <xdr:pic>
      <xdr:nvPicPr>
        <xdr:cNvPr id="71796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60521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50</xdr:row>
      <xdr:rowOff>381000</xdr:rowOff>
    </xdr:from>
    <xdr:to>
      <xdr:col>4</xdr:col>
      <xdr:colOff>942975</xdr:colOff>
      <xdr:row>50</xdr:row>
      <xdr:rowOff>704850</xdr:rowOff>
    </xdr:to>
    <xdr:pic>
      <xdr:nvPicPr>
        <xdr:cNvPr id="71797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69284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51</xdr:row>
      <xdr:rowOff>381000</xdr:rowOff>
    </xdr:from>
    <xdr:to>
      <xdr:col>4</xdr:col>
      <xdr:colOff>942975</xdr:colOff>
      <xdr:row>51</xdr:row>
      <xdr:rowOff>704850</xdr:rowOff>
    </xdr:to>
    <xdr:pic>
      <xdr:nvPicPr>
        <xdr:cNvPr id="71798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78047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53</xdr:row>
      <xdr:rowOff>200025</xdr:rowOff>
    </xdr:from>
    <xdr:to>
      <xdr:col>4</xdr:col>
      <xdr:colOff>942975</xdr:colOff>
      <xdr:row>53</xdr:row>
      <xdr:rowOff>523875</xdr:rowOff>
    </xdr:to>
    <xdr:pic>
      <xdr:nvPicPr>
        <xdr:cNvPr id="71799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91858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54</xdr:row>
      <xdr:rowOff>381000</xdr:rowOff>
    </xdr:from>
    <xdr:to>
      <xdr:col>4</xdr:col>
      <xdr:colOff>942975</xdr:colOff>
      <xdr:row>54</xdr:row>
      <xdr:rowOff>704850</xdr:rowOff>
    </xdr:to>
    <xdr:pic>
      <xdr:nvPicPr>
        <xdr:cNvPr id="71800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9938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55</xdr:row>
      <xdr:rowOff>381000</xdr:rowOff>
    </xdr:from>
    <xdr:to>
      <xdr:col>4</xdr:col>
      <xdr:colOff>942975</xdr:colOff>
      <xdr:row>55</xdr:row>
      <xdr:rowOff>704850</xdr:rowOff>
    </xdr:to>
    <xdr:pic>
      <xdr:nvPicPr>
        <xdr:cNvPr id="71801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40700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56</xdr:row>
      <xdr:rowOff>590550</xdr:rowOff>
    </xdr:from>
    <xdr:to>
      <xdr:col>4</xdr:col>
      <xdr:colOff>942975</xdr:colOff>
      <xdr:row>56</xdr:row>
      <xdr:rowOff>914400</xdr:rowOff>
    </xdr:to>
    <xdr:pic>
      <xdr:nvPicPr>
        <xdr:cNvPr id="71802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416718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57</xdr:row>
      <xdr:rowOff>723900</xdr:rowOff>
    </xdr:from>
    <xdr:to>
      <xdr:col>4</xdr:col>
      <xdr:colOff>942975</xdr:colOff>
      <xdr:row>57</xdr:row>
      <xdr:rowOff>1047750</xdr:rowOff>
    </xdr:to>
    <xdr:pic>
      <xdr:nvPicPr>
        <xdr:cNvPr id="71803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427958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58</xdr:row>
      <xdr:rowOff>752475</xdr:rowOff>
    </xdr:from>
    <xdr:to>
      <xdr:col>4</xdr:col>
      <xdr:colOff>942975</xdr:colOff>
      <xdr:row>58</xdr:row>
      <xdr:rowOff>1076325</xdr:rowOff>
    </xdr:to>
    <xdr:pic>
      <xdr:nvPicPr>
        <xdr:cNvPr id="71804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440055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60</xdr:row>
      <xdr:rowOff>381000</xdr:rowOff>
    </xdr:from>
    <xdr:to>
      <xdr:col>4</xdr:col>
      <xdr:colOff>942975</xdr:colOff>
      <xdr:row>60</xdr:row>
      <xdr:rowOff>704850</xdr:rowOff>
    </xdr:to>
    <xdr:pic>
      <xdr:nvPicPr>
        <xdr:cNvPr id="71805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4617720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48</xdr:row>
      <xdr:rowOff>95250</xdr:rowOff>
    </xdr:from>
    <xdr:to>
      <xdr:col>3</xdr:col>
      <xdr:colOff>847725</xdr:colOff>
      <xdr:row>49</xdr:row>
      <xdr:rowOff>819150</xdr:rowOff>
    </xdr:to>
    <xdr:pic>
      <xdr:nvPicPr>
        <xdr:cNvPr id="71806" name="Picture 43" descr="EAC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" y="35004375"/>
          <a:ext cx="1619250" cy="1485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56</xdr:row>
      <xdr:rowOff>552450</xdr:rowOff>
    </xdr:from>
    <xdr:to>
      <xdr:col>3</xdr:col>
      <xdr:colOff>847725</xdr:colOff>
      <xdr:row>57</xdr:row>
      <xdr:rowOff>1047750</xdr:rowOff>
    </xdr:to>
    <xdr:pic>
      <xdr:nvPicPr>
        <xdr:cNvPr id="71807" name="Picture 44" descr="EAC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" y="41633775"/>
          <a:ext cx="1619250" cy="1485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58</xdr:row>
      <xdr:rowOff>942975</xdr:rowOff>
    </xdr:from>
    <xdr:to>
      <xdr:col>3</xdr:col>
      <xdr:colOff>857250</xdr:colOff>
      <xdr:row>59</xdr:row>
      <xdr:rowOff>1171575</xdr:rowOff>
    </xdr:to>
    <xdr:pic>
      <xdr:nvPicPr>
        <xdr:cNvPr id="71808" name="Picture 45" descr="EAC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42875" y="44196000"/>
          <a:ext cx="1619250" cy="1485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59</xdr:row>
      <xdr:rowOff>762000</xdr:rowOff>
    </xdr:from>
    <xdr:to>
      <xdr:col>4</xdr:col>
      <xdr:colOff>942975</xdr:colOff>
      <xdr:row>59</xdr:row>
      <xdr:rowOff>1085850</xdr:rowOff>
    </xdr:to>
    <xdr:pic>
      <xdr:nvPicPr>
        <xdr:cNvPr id="71809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452723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23</xdr:row>
      <xdr:rowOff>609600</xdr:rowOff>
    </xdr:from>
    <xdr:to>
      <xdr:col>3</xdr:col>
      <xdr:colOff>28575</xdr:colOff>
      <xdr:row>23</xdr:row>
      <xdr:rowOff>1209675</xdr:rowOff>
    </xdr:to>
    <xdr:pic>
      <xdr:nvPicPr>
        <xdr:cNvPr id="71810" name="Picture 317" descr="AS12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66675" y="16687800"/>
          <a:ext cx="866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23</xdr:row>
      <xdr:rowOff>1190625</xdr:rowOff>
    </xdr:from>
    <xdr:to>
      <xdr:col>4</xdr:col>
      <xdr:colOff>942975</xdr:colOff>
      <xdr:row>23</xdr:row>
      <xdr:rowOff>1514475</xdr:rowOff>
    </xdr:to>
    <xdr:pic>
      <xdr:nvPicPr>
        <xdr:cNvPr id="71811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1726882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23</xdr:row>
      <xdr:rowOff>1238250</xdr:rowOff>
    </xdr:from>
    <xdr:to>
      <xdr:col>3</xdr:col>
      <xdr:colOff>885825</xdr:colOff>
      <xdr:row>24</xdr:row>
      <xdr:rowOff>876300</xdr:rowOff>
    </xdr:to>
    <xdr:pic>
      <xdr:nvPicPr>
        <xdr:cNvPr id="71812" name="Picture 52" descr="EAC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71450" y="17316450"/>
          <a:ext cx="1619250" cy="1485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24</xdr:row>
      <xdr:rowOff>1190625</xdr:rowOff>
    </xdr:from>
    <xdr:to>
      <xdr:col>4</xdr:col>
      <xdr:colOff>942975</xdr:colOff>
      <xdr:row>24</xdr:row>
      <xdr:rowOff>1514475</xdr:rowOff>
    </xdr:to>
    <xdr:pic>
      <xdr:nvPicPr>
        <xdr:cNvPr id="71813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191166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24</xdr:row>
      <xdr:rowOff>1190625</xdr:rowOff>
    </xdr:from>
    <xdr:to>
      <xdr:col>3</xdr:col>
      <xdr:colOff>114300</xdr:colOff>
      <xdr:row>24</xdr:row>
      <xdr:rowOff>2028825</xdr:rowOff>
    </xdr:to>
    <xdr:pic>
      <xdr:nvPicPr>
        <xdr:cNvPr id="71814" name="Picture 54" descr="AS22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76200" y="19116675"/>
          <a:ext cx="942975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30</xdr:row>
      <xdr:rowOff>57150</xdr:rowOff>
    </xdr:from>
    <xdr:to>
      <xdr:col>1</xdr:col>
      <xdr:colOff>514350</xdr:colOff>
      <xdr:row>30</xdr:row>
      <xdr:rowOff>647700</xdr:rowOff>
    </xdr:to>
    <xdr:pic>
      <xdr:nvPicPr>
        <xdr:cNvPr id="71815" name="Picture 407" descr="AS82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 l="23334" t="7001" r="20667" b="8000"/>
        <a:stretch>
          <a:fillRect/>
        </a:stretch>
      </xdr:blipFill>
      <xdr:spPr bwMode="auto">
        <a:xfrm>
          <a:off x="161925" y="21955125"/>
          <a:ext cx="38100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31</xdr:row>
      <xdr:rowOff>247650</xdr:rowOff>
    </xdr:from>
    <xdr:to>
      <xdr:col>1</xdr:col>
      <xdr:colOff>504825</xdr:colOff>
      <xdr:row>31</xdr:row>
      <xdr:rowOff>838200</xdr:rowOff>
    </xdr:to>
    <xdr:pic>
      <xdr:nvPicPr>
        <xdr:cNvPr id="71816" name="Picture 408" descr="AS830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 l="24001" t="7001" r="21666" b="4333"/>
        <a:stretch>
          <a:fillRect/>
        </a:stretch>
      </xdr:blipFill>
      <xdr:spPr bwMode="auto">
        <a:xfrm>
          <a:off x="171450" y="23021925"/>
          <a:ext cx="3619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34</xdr:row>
      <xdr:rowOff>133350</xdr:rowOff>
    </xdr:from>
    <xdr:to>
      <xdr:col>1</xdr:col>
      <xdr:colOff>714375</xdr:colOff>
      <xdr:row>34</xdr:row>
      <xdr:rowOff>704850</xdr:rowOff>
    </xdr:to>
    <xdr:pic>
      <xdr:nvPicPr>
        <xdr:cNvPr id="71817" name="Picture 411" descr="ACS102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 l="10156" t="13750" r="11719" b="14166"/>
        <a:stretch>
          <a:fillRect/>
        </a:stretch>
      </xdr:blipFill>
      <xdr:spPr bwMode="auto">
        <a:xfrm>
          <a:off x="85725" y="25498425"/>
          <a:ext cx="65722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28</xdr:row>
      <xdr:rowOff>381000</xdr:rowOff>
    </xdr:from>
    <xdr:to>
      <xdr:col>4</xdr:col>
      <xdr:colOff>942975</xdr:colOff>
      <xdr:row>28</xdr:row>
      <xdr:rowOff>704850</xdr:rowOff>
    </xdr:to>
    <xdr:pic>
      <xdr:nvPicPr>
        <xdr:cNvPr id="71818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207549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28</xdr:row>
      <xdr:rowOff>161925</xdr:rowOff>
    </xdr:from>
    <xdr:to>
      <xdr:col>1</xdr:col>
      <xdr:colOff>781050</xdr:colOff>
      <xdr:row>28</xdr:row>
      <xdr:rowOff>628650</xdr:rowOff>
    </xdr:to>
    <xdr:pic>
      <xdr:nvPicPr>
        <xdr:cNvPr id="71819" name="Picture 81" descr="www.umbgroup.us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95250" y="20535900"/>
          <a:ext cx="71437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29</xdr:row>
      <xdr:rowOff>152400</xdr:rowOff>
    </xdr:from>
    <xdr:to>
      <xdr:col>1</xdr:col>
      <xdr:colOff>781050</xdr:colOff>
      <xdr:row>29</xdr:row>
      <xdr:rowOff>628650</xdr:rowOff>
    </xdr:to>
    <xdr:pic>
      <xdr:nvPicPr>
        <xdr:cNvPr id="71820" name="Picture 82" descr="AS763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85725" y="21288375"/>
          <a:ext cx="723900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29</xdr:row>
      <xdr:rowOff>381000</xdr:rowOff>
    </xdr:from>
    <xdr:to>
      <xdr:col>4</xdr:col>
      <xdr:colOff>942975</xdr:colOff>
      <xdr:row>29</xdr:row>
      <xdr:rowOff>704850</xdr:rowOff>
    </xdr:to>
    <xdr:pic>
      <xdr:nvPicPr>
        <xdr:cNvPr id="71821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215169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30</xdr:row>
      <xdr:rowOff>381000</xdr:rowOff>
    </xdr:from>
    <xdr:to>
      <xdr:col>4</xdr:col>
      <xdr:colOff>942975</xdr:colOff>
      <xdr:row>30</xdr:row>
      <xdr:rowOff>704850</xdr:rowOff>
    </xdr:to>
    <xdr:pic>
      <xdr:nvPicPr>
        <xdr:cNvPr id="71822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222789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31</xdr:row>
      <xdr:rowOff>381000</xdr:rowOff>
    </xdr:from>
    <xdr:to>
      <xdr:col>4</xdr:col>
      <xdr:colOff>942975</xdr:colOff>
      <xdr:row>31</xdr:row>
      <xdr:rowOff>704850</xdr:rowOff>
    </xdr:to>
    <xdr:pic>
      <xdr:nvPicPr>
        <xdr:cNvPr id="71823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231552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35</xdr:row>
      <xdr:rowOff>561975</xdr:rowOff>
    </xdr:from>
    <xdr:to>
      <xdr:col>4</xdr:col>
      <xdr:colOff>942975</xdr:colOff>
      <xdr:row>35</xdr:row>
      <xdr:rowOff>885825</xdr:rowOff>
    </xdr:to>
    <xdr:pic>
      <xdr:nvPicPr>
        <xdr:cNvPr id="71824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269176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41</xdr:row>
      <xdr:rowOff>371475</xdr:rowOff>
    </xdr:from>
    <xdr:to>
      <xdr:col>4</xdr:col>
      <xdr:colOff>942975</xdr:colOff>
      <xdr:row>41</xdr:row>
      <xdr:rowOff>695325</xdr:rowOff>
    </xdr:to>
    <xdr:pic>
      <xdr:nvPicPr>
        <xdr:cNvPr id="71825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19849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42</xdr:row>
      <xdr:rowOff>152400</xdr:rowOff>
    </xdr:from>
    <xdr:to>
      <xdr:col>1</xdr:col>
      <xdr:colOff>733425</xdr:colOff>
      <xdr:row>42</xdr:row>
      <xdr:rowOff>647700</xdr:rowOff>
    </xdr:to>
    <xdr:pic>
      <xdr:nvPicPr>
        <xdr:cNvPr id="71826" name="Picture 90" descr="AS926">
          <a:hlinkClick xmlns:r="http://schemas.openxmlformats.org/officeDocument/2006/relationships" r:id="rId2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133350" y="32527875"/>
          <a:ext cx="62865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42</xdr:row>
      <xdr:rowOff>381000</xdr:rowOff>
    </xdr:from>
    <xdr:to>
      <xdr:col>4</xdr:col>
      <xdr:colOff>942975</xdr:colOff>
      <xdr:row>42</xdr:row>
      <xdr:rowOff>704850</xdr:rowOff>
    </xdr:to>
    <xdr:pic>
      <xdr:nvPicPr>
        <xdr:cNvPr id="71827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2756475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29</xdr:row>
      <xdr:rowOff>638175</xdr:rowOff>
    </xdr:from>
    <xdr:to>
      <xdr:col>3</xdr:col>
      <xdr:colOff>942975</xdr:colOff>
      <xdr:row>31</xdr:row>
      <xdr:rowOff>485775</xdr:rowOff>
    </xdr:to>
    <xdr:pic>
      <xdr:nvPicPr>
        <xdr:cNvPr id="71828" name="Picture 92" descr="EAC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28600" y="21774150"/>
          <a:ext cx="1619250" cy="1485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47625</xdr:colOff>
      <xdr:row>12</xdr:row>
      <xdr:rowOff>371475</xdr:rowOff>
    </xdr:from>
    <xdr:to>
      <xdr:col>1</xdr:col>
      <xdr:colOff>800100</xdr:colOff>
      <xdr:row>12</xdr:row>
      <xdr:rowOff>962025</xdr:rowOff>
    </xdr:to>
    <xdr:pic>
      <xdr:nvPicPr>
        <xdr:cNvPr id="71830" name="Picture 98" descr="granit3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 l="14749" t="6941" r="16251" b="11819"/>
        <a:stretch>
          <a:fillRect/>
        </a:stretch>
      </xdr:blipFill>
      <xdr:spPr bwMode="auto">
        <a:xfrm>
          <a:off x="76200" y="3019425"/>
          <a:ext cx="7524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109</xdr:row>
      <xdr:rowOff>66675</xdr:rowOff>
    </xdr:from>
    <xdr:to>
      <xdr:col>1</xdr:col>
      <xdr:colOff>762000</xdr:colOff>
      <xdr:row>109</xdr:row>
      <xdr:rowOff>552450</xdr:rowOff>
    </xdr:to>
    <xdr:pic>
      <xdr:nvPicPr>
        <xdr:cNvPr id="71831" name="Picture 1297" descr="BAT376K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23825" y="75123675"/>
          <a:ext cx="66675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108</xdr:row>
      <xdr:rowOff>38100</xdr:rowOff>
    </xdr:from>
    <xdr:to>
      <xdr:col>1</xdr:col>
      <xdr:colOff>695325</xdr:colOff>
      <xdr:row>108</xdr:row>
      <xdr:rowOff>571500</xdr:rowOff>
    </xdr:to>
    <xdr:pic>
      <xdr:nvPicPr>
        <xdr:cNvPr id="71832" name="Picture 1298" descr="CR123A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190500" y="7448550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107</xdr:row>
      <xdr:rowOff>38100</xdr:rowOff>
    </xdr:from>
    <xdr:to>
      <xdr:col>1</xdr:col>
      <xdr:colOff>695325</xdr:colOff>
      <xdr:row>107</xdr:row>
      <xdr:rowOff>571500</xdr:rowOff>
    </xdr:to>
    <xdr:pic>
      <xdr:nvPicPr>
        <xdr:cNvPr id="71833" name="Picture 1298" descr="CR123A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190500" y="7387590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13</xdr:row>
      <xdr:rowOff>361950</xdr:rowOff>
    </xdr:from>
    <xdr:to>
      <xdr:col>1</xdr:col>
      <xdr:colOff>809625</xdr:colOff>
      <xdr:row>13</xdr:row>
      <xdr:rowOff>933450</xdr:rowOff>
    </xdr:to>
    <xdr:pic>
      <xdr:nvPicPr>
        <xdr:cNvPr id="71834" name="Picture 105" descr="granit5"/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66675" y="4305300"/>
          <a:ext cx="77152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14</xdr:row>
      <xdr:rowOff>352425</xdr:rowOff>
    </xdr:from>
    <xdr:to>
      <xdr:col>1</xdr:col>
      <xdr:colOff>809625</xdr:colOff>
      <xdr:row>14</xdr:row>
      <xdr:rowOff>914400</xdr:rowOff>
    </xdr:to>
    <xdr:pic>
      <xdr:nvPicPr>
        <xdr:cNvPr id="71835" name="Picture 106" descr="granit8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66675" y="5591175"/>
          <a:ext cx="77152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16</xdr:row>
      <xdr:rowOff>247650</xdr:rowOff>
    </xdr:from>
    <xdr:to>
      <xdr:col>1</xdr:col>
      <xdr:colOff>809625</xdr:colOff>
      <xdr:row>16</xdr:row>
      <xdr:rowOff>1047750</xdr:rowOff>
    </xdr:to>
    <xdr:pic>
      <xdr:nvPicPr>
        <xdr:cNvPr id="71836" name="Picture 107" descr="granit24[1]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66675" y="8077200"/>
          <a:ext cx="771525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15</xdr:row>
      <xdr:rowOff>295275</xdr:rowOff>
    </xdr:from>
    <xdr:to>
      <xdr:col>1</xdr:col>
      <xdr:colOff>809625</xdr:colOff>
      <xdr:row>15</xdr:row>
      <xdr:rowOff>971550</xdr:rowOff>
    </xdr:to>
    <xdr:pic>
      <xdr:nvPicPr>
        <xdr:cNvPr id="71837" name="Picture 108" descr="granit16[1]"/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76200" y="6829425"/>
          <a:ext cx="76200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11</xdr:row>
      <xdr:rowOff>400050</xdr:rowOff>
    </xdr:from>
    <xdr:to>
      <xdr:col>1</xdr:col>
      <xdr:colOff>723900</xdr:colOff>
      <xdr:row>11</xdr:row>
      <xdr:rowOff>962025</xdr:rowOff>
    </xdr:to>
    <xdr:pic>
      <xdr:nvPicPr>
        <xdr:cNvPr id="71838" name="Picture 110" descr="kvarz_l"/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rcRect/>
        <a:stretch>
          <a:fillRect/>
        </a:stretch>
      </xdr:blipFill>
      <xdr:spPr bwMode="auto">
        <a:xfrm>
          <a:off x="142875" y="1752600"/>
          <a:ext cx="6096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19</xdr:row>
      <xdr:rowOff>333375</xdr:rowOff>
    </xdr:from>
    <xdr:to>
      <xdr:col>1</xdr:col>
      <xdr:colOff>800100</xdr:colOff>
      <xdr:row>19</xdr:row>
      <xdr:rowOff>1085850</xdr:rowOff>
    </xdr:to>
    <xdr:pic>
      <xdr:nvPicPr>
        <xdr:cNvPr id="71839" name="Picture 111" descr="406-369_"/>
        <xdr:cNvPicPr>
          <a:picLocks noChangeAspect="1" noChangeArrowheads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76200" y="116300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247650</xdr:colOff>
      <xdr:row>20</xdr:row>
      <xdr:rowOff>47625</xdr:rowOff>
    </xdr:from>
    <xdr:to>
      <xdr:col>1</xdr:col>
      <xdr:colOff>628650</xdr:colOff>
      <xdr:row>20</xdr:row>
      <xdr:rowOff>571500</xdr:rowOff>
    </xdr:to>
    <xdr:pic>
      <xdr:nvPicPr>
        <xdr:cNvPr id="71840" name="Picture 112" descr="prizma_c[2]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276225" y="12639675"/>
          <a:ext cx="38100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123825</xdr:colOff>
      <xdr:row>110</xdr:row>
      <xdr:rowOff>66675</xdr:rowOff>
    </xdr:from>
    <xdr:to>
      <xdr:col>1</xdr:col>
      <xdr:colOff>733425</xdr:colOff>
      <xdr:row>110</xdr:row>
      <xdr:rowOff>533400</xdr:rowOff>
    </xdr:to>
    <xdr:pic>
      <xdr:nvPicPr>
        <xdr:cNvPr id="71841" name="Picture 113" descr="12V_7Ah_Sealed_lead_acid_battery"/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152400" y="75733275"/>
          <a:ext cx="60960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68</xdr:row>
      <xdr:rowOff>171450</xdr:rowOff>
    </xdr:from>
    <xdr:to>
      <xdr:col>1</xdr:col>
      <xdr:colOff>809625</xdr:colOff>
      <xdr:row>68</xdr:row>
      <xdr:rowOff>428625</xdr:rowOff>
    </xdr:to>
    <xdr:pic>
      <xdr:nvPicPr>
        <xdr:cNvPr id="71842" name="Picture 114" descr="шыгу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66675" y="49606200"/>
          <a:ext cx="7715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69</xdr:row>
      <xdr:rowOff>104775</xdr:rowOff>
    </xdr:from>
    <xdr:to>
      <xdr:col>1</xdr:col>
      <xdr:colOff>809625</xdr:colOff>
      <xdr:row>69</xdr:row>
      <xdr:rowOff>466725</xdr:rowOff>
    </xdr:to>
    <xdr:pic>
      <xdr:nvPicPr>
        <xdr:cNvPr id="71843" name="Picture 116" descr="шыгу2"/>
        <xdr:cNvPicPr>
          <a:picLocks noChangeAspect="1" noChangeArrowheads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66675" y="50149125"/>
          <a:ext cx="7715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66</xdr:row>
      <xdr:rowOff>314325</xdr:rowOff>
    </xdr:from>
    <xdr:to>
      <xdr:col>1</xdr:col>
      <xdr:colOff>676275</xdr:colOff>
      <xdr:row>67</xdr:row>
      <xdr:rowOff>352425</xdr:rowOff>
    </xdr:to>
    <xdr:pic>
      <xdr:nvPicPr>
        <xdr:cNvPr id="71844" name="Picture 117" descr="prizma200i"/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209550" y="48453675"/>
          <a:ext cx="4953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257175</xdr:colOff>
      <xdr:row>64</xdr:row>
      <xdr:rowOff>38100</xdr:rowOff>
    </xdr:from>
    <xdr:to>
      <xdr:col>1</xdr:col>
      <xdr:colOff>666750</xdr:colOff>
      <xdr:row>64</xdr:row>
      <xdr:rowOff>571500</xdr:rowOff>
    </xdr:to>
    <xdr:pic>
      <xdr:nvPicPr>
        <xdr:cNvPr id="71845" name="Picture 1383" descr="SL103"/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285750" y="46958250"/>
          <a:ext cx="409575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85725</xdr:colOff>
      <xdr:row>65</xdr:row>
      <xdr:rowOff>114300</xdr:rowOff>
    </xdr:from>
    <xdr:to>
      <xdr:col>1</xdr:col>
      <xdr:colOff>742950</xdr:colOff>
      <xdr:row>65</xdr:row>
      <xdr:rowOff>514350</xdr:rowOff>
    </xdr:to>
    <xdr:pic>
      <xdr:nvPicPr>
        <xdr:cNvPr id="71846" name="Picture 128" descr="SL105"/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114300" y="47644050"/>
          <a:ext cx="65722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 fLocksWithSheet="0"/>
  </xdr:twoCellAnchor>
  <xdr:twoCellAnchor>
    <xdr:from>
      <xdr:col>1</xdr:col>
      <xdr:colOff>114300</xdr:colOff>
      <xdr:row>73</xdr:row>
      <xdr:rowOff>95250</xdr:rowOff>
    </xdr:from>
    <xdr:to>
      <xdr:col>1</xdr:col>
      <xdr:colOff>685800</xdr:colOff>
      <xdr:row>73</xdr:row>
      <xdr:rowOff>514350</xdr:rowOff>
    </xdr:to>
    <xdr:pic>
      <xdr:nvPicPr>
        <xdr:cNvPr id="71847" name="Picture 65" descr="MS102"/>
        <xdr:cNvPicPr>
          <a:picLocks noChangeAspect="1" noChangeArrowheads="1"/>
        </xdr:cNvPicPr>
      </xdr:nvPicPr>
      <xdr:blipFill>
        <a:blip xmlns:r="http://schemas.openxmlformats.org/officeDocument/2006/relationships" r:embed="rId42"/>
        <a:srcRect/>
        <a:stretch>
          <a:fillRect/>
        </a:stretch>
      </xdr:blipFill>
      <xdr:spPr bwMode="auto">
        <a:xfrm>
          <a:off x="142875" y="50996850"/>
          <a:ext cx="5715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74</xdr:row>
      <xdr:rowOff>76200</xdr:rowOff>
    </xdr:from>
    <xdr:to>
      <xdr:col>1</xdr:col>
      <xdr:colOff>800100</xdr:colOff>
      <xdr:row>74</xdr:row>
      <xdr:rowOff>542925</xdr:rowOff>
    </xdr:to>
    <xdr:pic>
      <xdr:nvPicPr>
        <xdr:cNvPr id="71848" name="Picture 1369" descr="MS405"/>
        <xdr:cNvPicPr>
          <a:picLocks noChangeAspect="1" noChangeArrowheads="1"/>
        </xdr:cNvPicPr>
      </xdr:nvPicPr>
      <xdr:blipFill>
        <a:blip xmlns:r="http://schemas.openxmlformats.org/officeDocument/2006/relationships" r:embed="rId43"/>
        <a:srcRect/>
        <a:stretch>
          <a:fillRect/>
        </a:stretch>
      </xdr:blipFill>
      <xdr:spPr bwMode="auto">
        <a:xfrm>
          <a:off x="76200" y="51587400"/>
          <a:ext cx="75247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75</xdr:row>
      <xdr:rowOff>38100</xdr:rowOff>
    </xdr:from>
    <xdr:to>
      <xdr:col>1</xdr:col>
      <xdr:colOff>809625</xdr:colOff>
      <xdr:row>75</xdr:row>
      <xdr:rowOff>571500</xdr:rowOff>
    </xdr:to>
    <xdr:pic>
      <xdr:nvPicPr>
        <xdr:cNvPr id="71849" name="Picture 1395" descr="MS403"/>
        <xdr:cNvPicPr>
          <a:picLocks noChangeAspect="1" noChangeArrowheads="1"/>
        </xdr:cNvPicPr>
      </xdr:nvPicPr>
      <xdr:blipFill>
        <a:blip xmlns:r="http://schemas.openxmlformats.org/officeDocument/2006/relationships" r:embed="rId44"/>
        <a:srcRect l="3667" t="16333" r="4333" b="20334"/>
        <a:stretch>
          <a:fillRect/>
        </a:stretch>
      </xdr:blipFill>
      <xdr:spPr bwMode="auto">
        <a:xfrm>
          <a:off x="66675" y="52158900"/>
          <a:ext cx="771525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86</xdr:row>
      <xdr:rowOff>47625</xdr:rowOff>
    </xdr:from>
    <xdr:to>
      <xdr:col>1</xdr:col>
      <xdr:colOff>742950</xdr:colOff>
      <xdr:row>86</xdr:row>
      <xdr:rowOff>561975</xdr:rowOff>
    </xdr:to>
    <xdr:pic>
      <xdr:nvPicPr>
        <xdr:cNvPr id="71850" name="Picture 1379" descr="EB103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 t="9334" r="6000" b="11667"/>
        <a:stretch>
          <a:fillRect/>
        </a:stretch>
      </xdr:blipFill>
      <xdr:spPr bwMode="auto">
        <a:xfrm>
          <a:off x="161925" y="59769375"/>
          <a:ext cx="60960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85</xdr:row>
      <xdr:rowOff>57150</xdr:rowOff>
    </xdr:from>
    <xdr:to>
      <xdr:col>1</xdr:col>
      <xdr:colOff>676275</xdr:colOff>
      <xdr:row>85</xdr:row>
      <xdr:rowOff>552450</xdr:rowOff>
    </xdr:to>
    <xdr:pic>
      <xdr:nvPicPr>
        <xdr:cNvPr id="71851" name="Picture 1380" descr="EB102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 l="14238" t="11525" r="10339" b="9322"/>
        <a:stretch>
          <a:fillRect/>
        </a:stretch>
      </xdr:blipFill>
      <xdr:spPr bwMode="auto">
        <a:xfrm>
          <a:off x="228600" y="59169300"/>
          <a:ext cx="47625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123825</xdr:colOff>
      <xdr:row>87</xdr:row>
      <xdr:rowOff>85725</xdr:rowOff>
    </xdr:from>
    <xdr:to>
      <xdr:col>1</xdr:col>
      <xdr:colOff>723900</xdr:colOff>
      <xdr:row>87</xdr:row>
      <xdr:rowOff>523875</xdr:rowOff>
    </xdr:to>
    <xdr:pic>
      <xdr:nvPicPr>
        <xdr:cNvPr id="71852" name="Picture 1381" descr="EB402"/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rcRect l="15666" t="27667" r="21333" b="27000"/>
        <a:stretch>
          <a:fillRect/>
        </a:stretch>
      </xdr:blipFill>
      <xdr:spPr bwMode="auto">
        <a:xfrm>
          <a:off x="152400" y="60417075"/>
          <a:ext cx="6000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85725</xdr:colOff>
      <xdr:row>88</xdr:row>
      <xdr:rowOff>95250</xdr:rowOff>
    </xdr:from>
    <xdr:to>
      <xdr:col>1</xdr:col>
      <xdr:colOff>781050</xdr:colOff>
      <xdr:row>88</xdr:row>
      <xdr:rowOff>552450</xdr:rowOff>
    </xdr:to>
    <xdr:pic>
      <xdr:nvPicPr>
        <xdr:cNvPr id="71853" name="Picture 136" descr="EB405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114300" y="61036200"/>
          <a:ext cx="6953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96</xdr:row>
      <xdr:rowOff>457200</xdr:rowOff>
    </xdr:from>
    <xdr:to>
      <xdr:col>1</xdr:col>
      <xdr:colOff>733425</xdr:colOff>
      <xdr:row>97</xdr:row>
      <xdr:rowOff>381000</xdr:rowOff>
    </xdr:to>
    <xdr:pic>
      <xdr:nvPicPr>
        <xdr:cNvPr id="71854" name="Picture 1374" descr="BS300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 l="17500" t="22069" r="20000" b="2841"/>
        <a:stretch>
          <a:fillRect/>
        </a:stretch>
      </xdr:blipFill>
      <xdr:spPr bwMode="auto">
        <a:xfrm>
          <a:off x="142875" y="67570350"/>
          <a:ext cx="6191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295275</xdr:colOff>
      <xdr:row>81</xdr:row>
      <xdr:rowOff>57150</xdr:rowOff>
    </xdr:from>
    <xdr:to>
      <xdr:col>1</xdr:col>
      <xdr:colOff>561975</xdr:colOff>
      <xdr:row>81</xdr:row>
      <xdr:rowOff>628650</xdr:rowOff>
    </xdr:to>
    <xdr:pic>
      <xdr:nvPicPr>
        <xdr:cNvPr id="71855" name="Picture 1396" descr="PS971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 l="37079" r="33708"/>
        <a:stretch>
          <a:fillRect/>
        </a:stretch>
      </xdr:blipFill>
      <xdr:spPr bwMode="auto">
        <a:xfrm>
          <a:off x="323850" y="56635650"/>
          <a:ext cx="2667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32</xdr:row>
      <xdr:rowOff>133350</xdr:rowOff>
    </xdr:from>
    <xdr:to>
      <xdr:col>1</xdr:col>
      <xdr:colOff>809625</xdr:colOff>
      <xdr:row>32</xdr:row>
      <xdr:rowOff>762000</xdr:rowOff>
    </xdr:to>
    <xdr:pic>
      <xdr:nvPicPr>
        <xdr:cNvPr id="71856" name="Picture 1394" descr="SL707"/>
        <xdr:cNvPicPr>
          <a:picLocks noChangeAspect="1" noChangeArrowheads="1"/>
        </xdr:cNvPicPr>
      </xdr:nvPicPr>
      <xdr:blipFill>
        <a:blip xmlns:r="http://schemas.openxmlformats.org/officeDocument/2006/relationships" r:embed="rId51"/>
        <a:srcRect l="10835" r="10742"/>
        <a:stretch>
          <a:fillRect/>
        </a:stretch>
      </xdr:blipFill>
      <xdr:spPr bwMode="auto">
        <a:xfrm>
          <a:off x="76200" y="23783925"/>
          <a:ext cx="76200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83</xdr:row>
      <xdr:rowOff>47625</xdr:rowOff>
    </xdr:from>
    <xdr:to>
      <xdr:col>1</xdr:col>
      <xdr:colOff>714375</xdr:colOff>
      <xdr:row>83</xdr:row>
      <xdr:rowOff>552450</xdr:rowOff>
    </xdr:to>
    <xdr:pic>
      <xdr:nvPicPr>
        <xdr:cNvPr id="71857" name="Picture 149" descr="215_1205"/>
        <xdr:cNvPicPr>
          <a:picLocks noChangeAspect="1" noChangeArrowheads="1"/>
        </xdr:cNvPicPr>
      </xdr:nvPicPr>
      <xdr:blipFill>
        <a:blip xmlns:r="http://schemas.openxmlformats.org/officeDocument/2006/relationships" r:embed="rId52"/>
        <a:srcRect l="11749" t="14500" r="11375" b="16624"/>
        <a:stretch>
          <a:fillRect/>
        </a:stretch>
      </xdr:blipFill>
      <xdr:spPr bwMode="auto">
        <a:xfrm>
          <a:off x="180975" y="57940575"/>
          <a:ext cx="5619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84</xdr:row>
      <xdr:rowOff>57150</xdr:rowOff>
    </xdr:from>
    <xdr:to>
      <xdr:col>1</xdr:col>
      <xdr:colOff>695325</xdr:colOff>
      <xdr:row>84</xdr:row>
      <xdr:rowOff>552450</xdr:rowOff>
    </xdr:to>
    <xdr:pic>
      <xdr:nvPicPr>
        <xdr:cNvPr id="71858" name="Picture 150" descr="1_1869"/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 l="10498" t="3146" r="13124" b="4895"/>
        <a:stretch>
          <a:fillRect/>
        </a:stretch>
      </xdr:blipFill>
      <xdr:spPr bwMode="auto">
        <a:xfrm>
          <a:off x="171450" y="58559700"/>
          <a:ext cx="55245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22</xdr:row>
      <xdr:rowOff>742950</xdr:rowOff>
    </xdr:from>
    <xdr:to>
      <xdr:col>3</xdr:col>
      <xdr:colOff>942975</xdr:colOff>
      <xdr:row>22</xdr:row>
      <xdr:rowOff>1257300</xdr:rowOff>
    </xdr:to>
    <xdr:pic>
      <xdr:nvPicPr>
        <xdr:cNvPr id="71859" name="Picture 1361" descr="Контур"/>
        <xdr:cNvPicPr>
          <a:picLocks noChangeAspect="1" noChangeArrowheads="1"/>
        </xdr:cNvPicPr>
      </xdr:nvPicPr>
      <xdr:blipFill>
        <a:blip xmlns:r="http://schemas.openxmlformats.org/officeDocument/2006/relationships" r:embed="rId54"/>
        <a:srcRect l="5759" t="31978" r="1570" b="26830"/>
        <a:stretch>
          <a:fillRect/>
        </a:stretch>
      </xdr:blipFill>
      <xdr:spPr bwMode="auto">
        <a:xfrm>
          <a:off x="66675" y="15525750"/>
          <a:ext cx="178117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219075</xdr:colOff>
      <xdr:row>89</xdr:row>
      <xdr:rowOff>38100</xdr:rowOff>
    </xdr:from>
    <xdr:to>
      <xdr:col>1</xdr:col>
      <xdr:colOff>638175</xdr:colOff>
      <xdr:row>89</xdr:row>
      <xdr:rowOff>571500</xdr:rowOff>
    </xdr:to>
    <xdr:pic>
      <xdr:nvPicPr>
        <xdr:cNvPr id="71860" name="Picture 154" descr="ip535_7[1]"/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247650" y="61588650"/>
          <a:ext cx="4191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82</xdr:row>
      <xdr:rowOff>57150</xdr:rowOff>
    </xdr:from>
    <xdr:to>
      <xdr:col>1</xdr:col>
      <xdr:colOff>676275</xdr:colOff>
      <xdr:row>82</xdr:row>
      <xdr:rowOff>552450</xdr:rowOff>
    </xdr:to>
    <xdr:pic>
      <xdr:nvPicPr>
        <xdr:cNvPr id="71861" name="Picture 155" descr="ip_101"/>
        <xdr:cNvPicPr>
          <a:picLocks noChangeAspect="1" noChangeArrowheads="1"/>
        </xdr:cNvPicPr>
      </xdr:nvPicPr>
      <xdr:blipFill>
        <a:blip xmlns:r="http://schemas.openxmlformats.org/officeDocument/2006/relationships" r:embed="rId56"/>
        <a:srcRect/>
        <a:stretch>
          <a:fillRect/>
        </a:stretch>
      </xdr:blipFill>
      <xdr:spPr bwMode="auto">
        <a:xfrm>
          <a:off x="209550" y="57340500"/>
          <a:ext cx="4953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238125</xdr:colOff>
      <xdr:row>80</xdr:row>
      <xdr:rowOff>47625</xdr:rowOff>
    </xdr:from>
    <xdr:to>
      <xdr:col>1</xdr:col>
      <xdr:colOff>600075</xdr:colOff>
      <xdr:row>80</xdr:row>
      <xdr:rowOff>552450</xdr:rowOff>
    </xdr:to>
    <xdr:pic>
      <xdr:nvPicPr>
        <xdr:cNvPr id="71862" name="Picture 156" descr="sonar[1]"/>
        <xdr:cNvPicPr>
          <a:picLocks noChangeAspect="1" noChangeArrowheads="1"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266700" y="56016525"/>
          <a:ext cx="361950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485775</xdr:colOff>
      <xdr:row>54</xdr:row>
      <xdr:rowOff>276225</xdr:rowOff>
    </xdr:from>
    <xdr:to>
      <xdr:col>1</xdr:col>
      <xdr:colOff>800100</xdr:colOff>
      <xdr:row>54</xdr:row>
      <xdr:rowOff>571500</xdr:rowOff>
    </xdr:to>
    <xdr:pic>
      <xdr:nvPicPr>
        <xdr:cNvPr id="71863" name="Picture 164" descr="новый-6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514350" y="39833550"/>
          <a:ext cx="3143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485775</xdr:colOff>
      <xdr:row>55</xdr:row>
      <xdr:rowOff>419100</xdr:rowOff>
    </xdr:from>
    <xdr:to>
      <xdr:col>1</xdr:col>
      <xdr:colOff>800100</xdr:colOff>
      <xdr:row>55</xdr:row>
      <xdr:rowOff>714375</xdr:rowOff>
    </xdr:to>
    <xdr:pic>
      <xdr:nvPicPr>
        <xdr:cNvPr id="71864" name="Picture 166" descr="новый-6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514350" y="40738425"/>
          <a:ext cx="3143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485775</xdr:colOff>
      <xdr:row>56</xdr:row>
      <xdr:rowOff>47625</xdr:rowOff>
    </xdr:from>
    <xdr:to>
      <xdr:col>1</xdr:col>
      <xdr:colOff>800100</xdr:colOff>
      <xdr:row>56</xdr:row>
      <xdr:rowOff>342900</xdr:rowOff>
    </xdr:to>
    <xdr:pic>
      <xdr:nvPicPr>
        <xdr:cNvPr id="71865" name="Picture 167" descr="новый-6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514350" y="41128950"/>
          <a:ext cx="3143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485775</xdr:colOff>
      <xdr:row>58</xdr:row>
      <xdr:rowOff>47625</xdr:rowOff>
    </xdr:from>
    <xdr:to>
      <xdr:col>1</xdr:col>
      <xdr:colOff>800100</xdr:colOff>
      <xdr:row>58</xdr:row>
      <xdr:rowOff>342900</xdr:rowOff>
    </xdr:to>
    <xdr:pic>
      <xdr:nvPicPr>
        <xdr:cNvPr id="71866" name="Picture 168" descr="новый-6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514350" y="43300650"/>
          <a:ext cx="3143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18</xdr:row>
      <xdr:rowOff>361950</xdr:rowOff>
    </xdr:from>
    <xdr:to>
      <xdr:col>1</xdr:col>
      <xdr:colOff>762000</xdr:colOff>
      <xdr:row>18</xdr:row>
      <xdr:rowOff>771525</xdr:rowOff>
    </xdr:to>
    <xdr:pic>
      <xdr:nvPicPr>
        <xdr:cNvPr id="71867" name="Рисунок 1"/>
        <xdr:cNvPicPr>
          <a:picLocks noChangeAspect="1"/>
        </xdr:cNvPicPr>
      </xdr:nvPicPr>
      <xdr:blipFill>
        <a:blip xmlns:r="http://schemas.openxmlformats.org/officeDocument/2006/relationships" r:embed="rId59"/>
        <a:srcRect/>
        <a:stretch>
          <a:fillRect/>
        </a:stretch>
      </xdr:blipFill>
      <xdr:spPr bwMode="auto">
        <a:xfrm>
          <a:off x="114300" y="10629900"/>
          <a:ext cx="67627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76</xdr:row>
      <xdr:rowOff>57150</xdr:rowOff>
    </xdr:from>
    <xdr:to>
      <xdr:col>1</xdr:col>
      <xdr:colOff>752475</xdr:colOff>
      <xdr:row>76</xdr:row>
      <xdr:rowOff>533400</xdr:rowOff>
    </xdr:to>
    <xdr:pic>
      <xdr:nvPicPr>
        <xdr:cNvPr id="71868" name="Picture 30" descr="MS404"/>
        <xdr:cNvPicPr>
          <a:picLocks noChangeAspect="1" noChangeArrowheads="1"/>
        </xdr:cNvPicPr>
      </xdr:nvPicPr>
      <xdr:blipFill>
        <a:blip xmlns:r="http://schemas.openxmlformats.org/officeDocument/2006/relationships" r:embed="rId60"/>
        <a:srcRect l="11810" t="23622" r="9448" b="20473"/>
        <a:stretch>
          <a:fillRect/>
        </a:stretch>
      </xdr:blipFill>
      <xdr:spPr bwMode="auto">
        <a:xfrm>
          <a:off x="104775" y="52787550"/>
          <a:ext cx="67627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77</xdr:row>
      <xdr:rowOff>161925</xdr:rowOff>
    </xdr:from>
    <xdr:to>
      <xdr:col>1</xdr:col>
      <xdr:colOff>666750</xdr:colOff>
      <xdr:row>77</xdr:row>
      <xdr:rowOff>733425</xdr:rowOff>
    </xdr:to>
    <xdr:pic>
      <xdr:nvPicPr>
        <xdr:cNvPr id="71869" name="Рисунок 26" descr="PIRS512"/>
        <xdr:cNvPicPr>
          <a:picLocks noChangeAspect="1"/>
        </xdr:cNvPicPr>
      </xdr:nvPicPr>
      <xdr:blipFill>
        <a:blip xmlns:r="http://schemas.openxmlformats.org/officeDocument/2006/relationships" r:embed="rId61"/>
        <a:srcRect l="18707" t="10204" r="15987" b="10204"/>
        <a:stretch>
          <a:fillRect/>
        </a:stretch>
      </xdr:blipFill>
      <xdr:spPr bwMode="auto">
        <a:xfrm>
          <a:off x="228600" y="53501925"/>
          <a:ext cx="46672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485775</xdr:colOff>
      <xdr:row>77</xdr:row>
      <xdr:rowOff>533400</xdr:rowOff>
    </xdr:from>
    <xdr:to>
      <xdr:col>1</xdr:col>
      <xdr:colOff>800100</xdr:colOff>
      <xdr:row>77</xdr:row>
      <xdr:rowOff>828675</xdr:rowOff>
    </xdr:to>
    <xdr:pic>
      <xdr:nvPicPr>
        <xdr:cNvPr id="71870" name="Picture 157" descr="PET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514350" y="53873400"/>
          <a:ext cx="3143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78</xdr:row>
      <xdr:rowOff>85725</xdr:rowOff>
    </xdr:from>
    <xdr:to>
      <xdr:col>1</xdr:col>
      <xdr:colOff>638175</xdr:colOff>
      <xdr:row>78</xdr:row>
      <xdr:rowOff>762000</xdr:rowOff>
    </xdr:to>
    <xdr:pic>
      <xdr:nvPicPr>
        <xdr:cNvPr id="71871" name="Рисунок 3" descr="PIRS522"/>
        <xdr:cNvPicPr>
          <a:picLocks noChangeAspect="1"/>
        </xdr:cNvPicPr>
      </xdr:nvPicPr>
      <xdr:blipFill>
        <a:blip xmlns:r="http://schemas.openxmlformats.org/officeDocument/2006/relationships" r:embed="rId62"/>
        <a:srcRect/>
        <a:stretch>
          <a:fillRect/>
        </a:stretch>
      </xdr:blipFill>
      <xdr:spPr bwMode="auto">
        <a:xfrm>
          <a:off x="257175" y="54302025"/>
          <a:ext cx="4095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485775</xdr:colOff>
      <xdr:row>78</xdr:row>
      <xdr:rowOff>533400</xdr:rowOff>
    </xdr:from>
    <xdr:to>
      <xdr:col>1</xdr:col>
      <xdr:colOff>800100</xdr:colOff>
      <xdr:row>78</xdr:row>
      <xdr:rowOff>828675</xdr:rowOff>
    </xdr:to>
    <xdr:pic>
      <xdr:nvPicPr>
        <xdr:cNvPr id="71872" name="Picture 157" descr="PET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514350" y="54749700"/>
          <a:ext cx="3143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99</xdr:row>
      <xdr:rowOff>400050</xdr:rowOff>
    </xdr:from>
    <xdr:to>
      <xdr:col>1</xdr:col>
      <xdr:colOff>790575</xdr:colOff>
      <xdr:row>100</xdr:row>
      <xdr:rowOff>419100</xdr:rowOff>
    </xdr:to>
    <xdr:pic>
      <xdr:nvPicPr>
        <xdr:cNvPr id="71873" name="Рисунок 5" descr="BS400"/>
        <xdr:cNvPicPr>
          <a:picLocks noChangeAspect="1"/>
        </xdr:cNvPicPr>
      </xdr:nvPicPr>
      <xdr:blipFill>
        <a:blip xmlns:r="http://schemas.openxmlformats.org/officeDocument/2006/relationships" r:embed="rId63"/>
        <a:srcRect/>
        <a:stretch>
          <a:fillRect/>
        </a:stretch>
      </xdr:blipFill>
      <xdr:spPr bwMode="auto">
        <a:xfrm>
          <a:off x="95250" y="70027800"/>
          <a:ext cx="723900" cy="857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101</xdr:row>
      <xdr:rowOff>695325</xdr:rowOff>
    </xdr:from>
    <xdr:to>
      <xdr:col>1</xdr:col>
      <xdr:colOff>800100</xdr:colOff>
      <xdr:row>103</xdr:row>
      <xdr:rowOff>85725</xdr:rowOff>
    </xdr:to>
    <xdr:pic>
      <xdr:nvPicPr>
        <xdr:cNvPr id="71874" name="Рисунок 6"/>
        <xdr:cNvPicPr>
          <a:picLocks noChangeAspect="1"/>
        </xdr:cNvPicPr>
      </xdr:nvPicPr>
      <xdr:blipFill>
        <a:blip xmlns:r="http://schemas.openxmlformats.org/officeDocument/2006/relationships" r:embed="rId64"/>
        <a:srcRect/>
        <a:stretch>
          <a:fillRect/>
        </a:stretch>
      </xdr:blipFill>
      <xdr:spPr bwMode="auto">
        <a:xfrm>
          <a:off x="85725" y="71999475"/>
          <a:ext cx="742950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17</xdr:row>
      <xdr:rowOff>333375</xdr:rowOff>
    </xdr:from>
    <xdr:to>
      <xdr:col>1</xdr:col>
      <xdr:colOff>781050</xdr:colOff>
      <xdr:row>17</xdr:row>
      <xdr:rowOff>885825</xdr:rowOff>
    </xdr:to>
    <xdr:pic>
      <xdr:nvPicPr>
        <xdr:cNvPr id="71875" name="Рисунок 119" descr="Контур"/>
        <xdr:cNvPicPr>
          <a:picLocks noChangeAspect="1"/>
        </xdr:cNvPicPr>
      </xdr:nvPicPr>
      <xdr:blipFill>
        <a:blip xmlns:r="http://schemas.openxmlformats.org/officeDocument/2006/relationships" r:embed="rId65"/>
        <a:srcRect l="17334" t="12794" r="17065" b="10645"/>
        <a:stretch>
          <a:fillRect/>
        </a:stretch>
      </xdr:blipFill>
      <xdr:spPr bwMode="auto">
        <a:xfrm>
          <a:off x="95250" y="9458325"/>
          <a:ext cx="71437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21</xdr:row>
      <xdr:rowOff>504825</xdr:rowOff>
    </xdr:from>
    <xdr:to>
      <xdr:col>1</xdr:col>
      <xdr:colOff>809625</xdr:colOff>
      <xdr:row>21</xdr:row>
      <xdr:rowOff>1066800</xdr:rowOff>
    </xdr:to>
    <xdr:pic>
      <xdr:nvPicPr>
        <xdr:cNvPr id="71876" name="Рисунок 2" descr="Контур"/>
        <xdr:cNvPicPr>
          <a:picLocks noChangeAspect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85725" y="13706475"/>
          <a:ext cx="7524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90</xdr:row>
      <xdr:rowOff>304800</xdr:rowOff>
    </xdr:from>
    <xdr:to>
      <xdr:col>1</xdr:col>
      <xdr:colOff>733425</xdr:colOff>
      <xdr:row>90</xdr:row>
      <xdr:rowOff>952500</xdr:rowOff>
    </xdr:to>
    <xdr:pic>
      <xdr:nvPicPr>
        <xdr:cNvPr id="71877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7"/>
        <a:srcRect l="6398" t="4237" r="9241" b="4207"/>
        <a:stretch>
          <a:fillRect/>
        </a:stretch>
      </xdr:blipFill>
      <xdr:spPr bwMode="auto">
        <a:xfrm>
          <a:off x="142875" y="62464950"/>
          <a:ext cx="61912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17</xdr:row>
      <xdr:rowOff>790575</xdr:rowOff>
    </xdr:from>
    <xdr:to>
      <xdr:col>4</xdr:col>
      <xdr:colOff>895350</xdr:colOff>
      <xdr:row>17</xdr:row>
      <xdr:rowOff>1019175</xdr:rowOff>
    </xdr:to>
    <xdr:pic>
      <xdr:nvPicPr>
        <xdr:cNvPr id="71878" name="Рисунок 7"/>
        <xdr:cNvPicPr>
          <a:picLocks noChangeAspect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1971675" y="9915525"/>
          <a:ext cx="80962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21</xdr:row>
      <xdr:rowOff>1095375</xdr:rowOff>
    </xdr:from>
    <xdr:to>
      <xdr:col>4</xdr:col>
      <xdr:colOff>904875</xdr:colOff>
      <xdr:row>21</xdr:row>
      <xdr:rowOff>1323975</xdr:rowOff>
    </xdr:to>
    <xdr:pic>
      <xdr:nvPicPr>
        <xdr:cNvPr id="71879" name="Рисунок 120"/>
        <xdr:cNvPicPr>
          <a:picLocks noChangeAspect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1981200" y="14297025"/>
          <a:ext cx="80962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104775</xdr:colOff>
      <xdr:row>22</xdr:row>
      <xdr:rowOff>923925</xdr:rowOff>
    </xdr:from>
    <xdr:to>
      <xdr:col>4</xdr:col>
      <xdr:colOff>914400</xdr:colOff>
      <xdr:row>22</xdr:row>
      <xdr:rowOff>1152525</xdr:rowOff>
    </xdr:to>
    <xdr:pic>
      <xdr:nvPicPr>
        <xdr:cNvPr id="71880" name="Рисунок 122"/>
        <xdr:cNvPicPr>
          <a:picLocks noChangeAspect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1990725" y="15706725"/>
          <a:ext cx="80962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52</xdr:row>
      <xdr:rowOff>381000</xdr:rowOff>
    </xdr:from>
    <xdr:to>
      <xdr:col>4</xdr:col>
      <xdr:colOff>904875</xdr:colOff>
      <xdr:row>52</xdr:row>
      <xdr:rowOff>609600</xdr:rowOff>
    </xdr:to>
    <xdr:pic>
      <xdr:nvPicPr>
        <xdr:cNvPr id="71881" name="Рисунок 123"/>
        <xdr:cNvPicPr>
          <a:picLocks noChangeAspect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1981200" y="38681025"/>
          <a:ext cx="80962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276225</xdr:colOff>
      <xdr:row>52</xdr:row>
      <xdr:rowOff>47625</xdr:rowOff>
    </xdr:from>
    <xdr:to>
      <xdr:col>1</xdr:col>
      <xdr:colOff>590550</xdr:colOff>
      <xdr:row>52</xdr:row>
      <xdr:rowOff>638175</xdr:rowOff>
    </xdr:to>
    <xdr:pic>
      <xdr:nvPicPr>
        <xdr:cNvPr id="71882" name="Рисунок 9"/>
        <xdr:cNvPicPr>
          <a:picLocks noChangeAspect="1"/>
        </xdr:cNvPicPr>
      </xdr:nvPicPr>
      <xdr:blipFill>
        <a:blip xmlns:r="http://schemas.openxmlformats.org/officeDocument/2006/relationships" r:embed="rId69"/>
        <a:srcRect/>
        <a:stretch>
          <a:fillRect/>
        </a:stretch>
      </xdr:blipFill>
      <xdr:spPr bwMode="auto">
        <a:xfrm>
          <a:off x="304800" y="38347650"/>
          <a:ext cx="3143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409575</xdr:colOff>
      <xdr:row>34</xdr:row>
      <xdr:rowOff>342900</xdr:rowOff>
    </xdr:from>
    <xdr:to>
      <xdr:col>3</xdr:col>
      <xdr:colOff>76200</xdr:colOff>
      <xdr:row>34</xdr:row>
      <xdr:rowOff>733425</xdr:rowOff>
    </xdr:to>
    <xdr:pic>
      <xdr:nvPicPr>
        <xdr:cNvPr id="71883" name="Рисунок 125" descr="TR-500F"/>
        <xdr:cNvPicPr>
          <a:picLocks noChangeAspect="1"/>
        </xdr:cNvPicPr>
      </xdr:nvPicPr>
      <xdr:blipFill>
        <a:blip xmlns:r="http://schemas.openxmlformats.org/officeDocument/2006/relationships" r:embed="rId70"/>
        <a:srcRect l="6100" t="17520" r="8687" b="17159"/>
        <a:stretch>
          <a:fillRect/>
        </a:stretch>
      </xdr:blipFill>
      <xdr:spPr bwMode="auto">
        <a:xfrm>
          <a:off x="438150" y="25707975"/>
          <a:ext cx="5429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34</xdr:row>
      <xdr:rowOff>438150</xdr:rowOff>
    </xdr:from>
    <xdr:to>
      <xdr:col>1</xdr:col>
      <xdr:colOff>742950</xdr:colOff>
      <xdr:row>34</xdr:row>
      <xdr:rowOff>828675</xdr:rowOff>
    </xdr:to>
    <xdr:pic>
      <xdr:nvPicPr>
        <xdr:cNvPr id="71884" name="Рисунок 124" descr="TR-500F"/>
        <xdr:cNvPicPr>
          <a:picLocks noChangeAspect="1"/>
        </xdr:cNvPicPr>
      </xdr:nvPicPr>
      <xdr:blipFill>
        <a:blip xmlns:r="http://schemas.openxmlformats.org/officeDocument/2006/relationships" r:embed="rId70"/>
        <a:srcRect l="6100" t="17520" r="8687" b="17159"/>
        <a:stretch>
          <a:fillRect/>
        </a:stretch>
      </xdr:blipFill>
      <xdr:spPr bwMode="auto">
        <a:xfrm>
          <a:off x="228600" y="25803225"/>
          <a:ext cx="5429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209550</xdr:colOff>
      <xdr:row>34</xdr:row>
      <xdr:rowOff>609600</xdr:rowOff>
    </xdr:from>
    <xdr:to>
      <xdr:col>4</xdr:col>
      <xdr:colOff>771525</xdr:colOff>
      <xdr:row>34</xdr:row>
      <xdr:rowOff>857250</xdr:rowOff>
    </xdr:to>
    <xdr:pic>
      <xdr:nvPicPr>
        <xdr:cNvPr id="71885" name="Рисунок 8"/>
        <xdr:cNvPicPr>
          <a:picLocks noChangeAspect="1"/>
        </xdr:cNvPicPr>
      </xdr:nvPicPr>
      <xdr:blipFill>
        <a:blip xmlns:r="http://schemas.openxmlformats.org/officeDocument/2006/relationships" r:embed="rId71"/>
        <a:srcRect/>
        <a:stretch>
          <a:fillRect/>
        </a:stretch>
      </xdr:blipFill>
      <xdr:spPr bwMode="auto">
        <a:xfrm>
          <a:off x="2095500" y="25974675"/>
          <a:ext cx="561975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39</xdr:row>
      <xdr:rowOff>161925</xdr:rowOff>
    </xdr:from>
    <xdr:to>
      <xdr:col>1</xdr:col>
      <xdr:colOff>800100</xdr:colOff>
      <xdr:row>39</xdr:row>
      <xdr:rowOff>666750</xdr:rowOff>
    </xdr:to>
    <xdr:pic>
      <xdr:nvPicPr>
        <xdr:cNvPr id="71886" name="Рисунок 130" descr="TR-500F"/>
        <xdr:cNvPicPr>
          <a:picLocks noChangeAspect="1"/>
        </xdr:cNvPicPr>
      </xdr:nvPicPr>
      <xdr:blipFill>
        <a:blip xmlns:r="http://schemas.openxmlformats.org/officeDocument/2006/relationships" r:embed="rId72"/>
        <a:srcRect l="6100" t="17520" r="8687" b="17159"/>
        <a:stretch>
          <a:fillRect/>
        </a:stretch>
      </xdr:blipFill>
      <xdr:spPr bwMode="auto">
        <a:xfrm>
          <a:off x="123825" y="30251400"/>
          <a:ext cx="704850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38</xdr:row>
      <xdr:rowOff>114300</xdr:rowOff>
    </xdr:from>
    <xdr:to>
      <xdr:col>1</xdr:col>
      <xdr:colOff>790575</xdr:colOff>
      <xdr:row>38</xdr:row>
      <xdr:rowOff>704850</xdr:rowOff>
    </xdr:to>
    <xdr:pic>
      <xdr:nvPicPr>
        <xdr:cNvPr id="71887" name="Рисунок 131"/>
        <xdr:cNvPicPr>
          <a:picLocks noChangeAspect="1"/>
        </xdr:cNvPicPr>
      </xdr:nvPicPr>
      <xdr:blipFill>
        <a:blip xmlns:r="http://schemas.openxmlformats.org/officeDocument/2006/relationships" r:embed="rId73"/>
        <a:srcRect l="6792" t="17017" r="7172" b="5226"/>
        <a:stretch>
          <a:fillRect/>
        </a:stretch>
      </xdr:blipFill>
      <xdr:spPr bwMode="auto">
        <a:xfrm>
          <a:off x="123825" y="29441775"/>
          <a:ext cx="6953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209550</xdr:colOff>
      <xdr:row>39</xdr:row>
      <xdr:rowOff>438150</xdr:rowOff>
    </xdr:from>
    <xdr:to>
      <xdr:col>4</xdr:col>
      <xdr:colOff>771525</xdr:colOff>
      <xdr:row>39</xdr:row>
      <xdr:rowOff>685800</xdr:rowOff>
    </xdr:to>
    <xdr:pic>
      <xdr:nvPicPr>
        <xdr:cNvPr id="71888" name="Рисунок 133"/>
        <xdr:cNvPicPr>
          <a:picLocks noChangeAspect="1"/>
        </xdr:cNvPicPr>
      </xdr:nvPicPr>
      <xdr:blipFill>
        <a:blip xmlns:r="http://schemas.openxmlformats.org/officeDocument/2006/relationships" r:embed="rId71"/>
        <a:srcRect/>
        <a:stretch>
          <a:fillRect/>
        </a:stretch>
      </xdr:blipFill>
      <xdr:spPr bwMode="auto">
        <a:xfrm>
          <a:off x="2095500" y="30527625"/>
          <a:ext cx="561975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38</xdr:row>
      <xdr:rowOff>419100</xdr:rowOff>
    </xdr:from>
    <xdr:to>
      <xdr:col>4</xdr:col>
      <xdr:colOff>866775</xdr:colOff>
      <xdr:row>38</xdr:row>
      <xdr:rowOff>714375</xdr:rowOff>
    </xdr:to>
    <xdr:pic>
      <xdr:nvPicPr>
        <xdr:cNvPr id="71889" name="Рисунок 10"/>
        <xdr:cNvPicPr>
          <a:picLocks noChangeAspect="1"/>
        </xdr:cNvPicPr>
      </xdr:nvPicPr>
      <xdr:blipFill>
        <a:blip xmlns:r="http://schemas.openxmlformats.org/officeDocument/2006/relationships" r:embed="rId74"/>
        <a:srcRect/>
        <a:stretch>
          <a:fillRect/>
        </a:stretch>
      </xdr:blipFill>
      <xdr:spPr bwMode="auto">
        <a:xfrm>
          <a:off x="2028825" y="29746575"/>
          <a:ext cx="723900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142875</xdr:colOff>
      <xdr:row>33</xdr:row>
      <xdr:rowOff>438150</xdr:rowOff>
    </xdr:from>
    <xdr:to>
      <xdr:col>4</xdr:col>
      <xdr:colOff>866775</xdr:colOff>
      <xdr:row>33</xdr:row>
      <xdr:rowOff>733425</xdr:rowOff>
    </xdr:to>
    <xdr:pic>
      <xdr:nvPicPr>
        <xdr:cNvPr id="71890" name="Рисунок 134"/>
        <xdr:cNvPicPr>
          <a:picLocks noChangeAspect="1"/>
        </xdr:cNvPicPr>
      </xdr:nvPicPr>
      <xdr:blipFill>
        <a:blip xmlns:r="http://schemas.openxmlformats.org/officeDocument/2006/relationships" r:embed="rId74"/>
        <a:srcRect/>
        <a:stretch>
          <a:fillRect/>
        </a:stretch>
      </xdr:blipFill>
      <xdr:spPr bwMode="auto">
        <a:xfrm>
          <a:off x="2028825" y="24965025"/>
          <a:ext cx="723900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33</xdr:row>
      <xdr:rowOff>114300</xdr:rowOff>
    </xdr:from>
    <xdr:to>
      <xdr:col>1</xdr:col>
      <xdr:colOff>542925</xdr:colOff>
      <xdr:row>33</xdr:row>
      <xdr:rowOff>600075</xdr:rowOff>
    </xdr:to>
    <xdr:pic>
      <xdr:nvPicPr>
        <xdr:cNvPr id="71891" name="Рисунок 12"/>
        <xdr:cNvPicPr>
          <a:picLocks noChangeAspect="1"/>
        </xdr:cNvPicPr>
      </xdr:nvPicPr>
      <xdr:blipFill>
        <a:blip xmlns:r="http://schemas.openxmlformats.org/officeDocument/2006/relationships" r:embed="rId75"/>
        <a:srcRect/>
        <a:stretch>
          <a:fillRect/>
        </a:stretch>
      </xdr:blipFill>
      <xdr:spPr bwMode="auto">
        <a:xfrm>
          <a:off x="95250" y="24641175"/>
          <a:ext cx="47625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352425</xdr:colOff>
      <xdr:row>33</xdr:row>
      <xdr:rowOff>85725</xdr:rowOff>
    </xdr:from>
    <xdr:to>
      <xdr:col>1</xdr:col>
      <xdr:colOff>800100</xdr:colOff>
      <xdr:row>33</xdr:row>
      <xdr:rowOff>762000</xdr:rowOff>
    </xdr:to>
    <xdr:pic>
      <xdr:nvPicPr>
        <xdr:cNvPr id="71892" name="Рисунок 13"/>
        <xdr:cNvPicPr>
          <a:picLocks noChangeAspect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 bwMode="auto">
        <a:xfrm>
          <a:off x="381000" y="24612600"/>
          <a:ext cx="4476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36</xdr:row>
      <xdr:rowOff>561975</xdr:rowOff>
    </xdr:from>
    <xdr:to>
      <xdr:col>4</xdr:col>
      <xdr:colOff>942975</xdr:colOff>
      <xdr:row>36</xdr:row>
      <xdr:rowOff>885825</xdr:rowOff>
    </xdr:to>
    <xdr:pic>
      <xdr:nvPicPr>
        <xdr:cNvPr id="71893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279082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37</xdr:row>
      <xdr:rowOff>561975</xdr:rowOff>
    </xdr:from>
    <xdr:to>
      <xdr:col>4</xdr:col>
      <xdr:colOff>942975</xdr:colOff>
      <xdr:row>37</xdr:row>
      <xdr:rowOff>885825</xdr:rowOff>
    </xdr:to>
    <xdr:pic>
      <xdr:nvPicPr>
        <xdr:cNvPr id="71894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288988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36</xdr:row>
      <xdr:rowOff>57150</xdr:rowOff>
    </xdr:from>
    <xdr:to>
      <xdr:col>1</xdr:col>
      <xdr:colOff>561975</xdr:colOff>
      <xdr:row>36</xdr:row>
      <xdr:rowOff>828675</xdr:rowOff>
    </xdr:to>
    <xdr:pic>
      <xdr:nvPicPr>
        <xdr:cNvPr id="71895" name="Рисунок 18" descr="AS97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77"/>
        <a:srcRect/>
        <a:stretch>
          <a:fillRect/>
        </a:stretch>
      </xdr:blipFill>
      <xdr:spPr bwMode="auto">
        <a:xfrm>
          <a:off x="85725" y="27403425"/>
          <a:ext cx="504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552450</xdr:colOff>
      <xdr:row>36</xdr:row>
      <xdr:rowOff>323850</xdr:rowOff>
    </xdr:from>
    <xdr:to>
      <xdr:col>3</xdr:col>
      <xdr:colOff>114300</xdr:colOff>
      <xdr:row>36</xdr:row>
      <xdr:rowOff>695325</xdr:rowOff>
    </xdr:to>
    <xdr:pic>
      <xdr:nvPicPr>
        <xdr:cNvPr id="71896" name="Рисунок 19" descr="AS93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78"/>
        <a:srcRect/>
        <a:stretch>
          <a:fillRect/>
        </a:stretch>
      </xdr:blipFill>
      <xdr:spPr bwMode="auto">
        <a:xfrm>
          <a:off x="581025" y="27670125"/>
          <a:ext cx="43815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390525</xdr:colOff>
      <xdr:row>36</xdr:row>
      <xdr:rowOff>581025</xdr:rowOff>
    </xdr:from>
    <xdr:to>
      <xdr:col>1</xdr:col>
      <xdr:colOff>819150</xdr:colOff>
      <xdr:row>36</xdr:row>
      <xdr:rowOff>942975</xdr:rowOff>
    </xdr:to>
    <xdr:pic>
      <xdr:nvPicPr>
        <xdr:cNvPr id="71897" name="Рисунок 20" descr="AS93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79"/>
        <a:srcRect/>
        <a:stretch>
          <a:fillRect/>
        </a:stretch>
      </xdr:blipFill>
      <xdr:spPr bwMode="auto">
        <a:xfrm>
          <a:off x="419100" y="27927300"/>
          <a:ext cx="4286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35</xdr:row>
      <xdr:rowOff>47625</xdr:rowOff>
    </xdr:from>
    <xdr:to>
      <xdr:col>1</xdr:col>
      <xdr:colOff>790575</xdr:colOff>
      <xdr:row>35</xdr:row>
      <xdr:rowOff>542925</xdr:rowOff>
    </xdr:to>
    <xdr:pic>
      <xdr:nvPicPr>
        <xdr:cNvPr id="71898" name="Рисунок 21" descr="AS96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80"/>
        <a:srcRect/>
        <a:stretch>
          <a:fillRect/>
        </a:stretch>
      </xdr:blipFill>
      <xdr:spPr bwMode="auto">
        <a:xfrm>
          <a:off x="85725" y="26403300"/>
          <a:ext cx="7334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35</xdr:row>
      <xdr:rowOff>561975</xdr:rowOff>
    </xdr:from>
    <xdr:to>
      <xdr:col>1</xdr:col>
      <xdr:colOff>495300</xdr:colOff>
      <xdr:row>35</xdr:row>
      <xdr:rowOff>933450</xdr:rowOff>
    </xdr:to>
    <xdr:pic>
      <xdr:nvPicPr>
        <xdr:cNvPr id="71899" name="Рисунок 153" descr="AS93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78"/>
        <a:srcRect/>
        <a:stretch>
          <a:fillRect/>
        </a:stretch>
      </xdr:blipFill>
      <xdr:spPr bwMode="auto">
        <a:xfrm>
          <a:off x="85725" y="26917650"/>
          <a:ext cx="43815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400050</xdr:colOff>
      <xdr:row>35</xdr:row>
      <xdr:rowOff>581025</xdr:rowOff>
    </xdr:from>
    <xdr:to>
      <xdr:col>1</xdr:col>
      <xdr:colOff>828675</xdr:colOff>
      <xdr:row>35</xdr:row>
      <xdr:rowOff>942975</xdr:rowOff>
    </xdr:to>
    <xdr:pic>
      <xdr:nvPicPr>
        <xdr:cNvPr id="71900" name="Рисунок 154" descr="AS93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79"/>
        <a:srcRect/>
        <a:stretch>
          <a:fillRect/>
        </a:stretch>
      </xdr:blipFill>
      <xdr:spPr bwMode="auto">
        <a:xfrm>
          <a:off x="428625" y="26936700"/>
          <a:ext cx="4286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37</xdr:row>
      <xdr:rowOff>133350</xdr:rowOff>
    </xdr:from>
    <xdr:to>
      <xdr:col>1</xdr:col>
      <xdr:colOff>561975</xdr:colOff>
      <xdr:row>37</xdr:row>
      <xdr:rowOff>828675</xdr:rowOff>
    </xdr:to>
    <xdr:pic>
      <xdr:nvPicPr>
        <xdr:cNvPr id="71901" name="Рисунок 22" descr="AS99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81"/>
        <a:srcRect/>
        <a:stretch>
          <a:fillRect/>
        </a:stretch>
      </xdr:blipFill>
      <xdr:spPr bwMode="auto">
        <a:xfrm>
          <a:off x="95250" y="28470225"/>
          <a:ext cx="49530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542925</xdr:colOff>
      <xdr:row>37</xdr:row>
      <xdr:rowOff>323850</xdr:rowOff>
    </xdr:from>
    <xdr:to>
      <xdr:col>3</xdr:col>
      <xdr:colOff>104775</xdr:colOff>
      <xdr:row>37</xdr:row>
      <xdr:rowOff>695325</xdr:rowOff>
    </xdr:to>
    <xdr:pic>
      <xdr:nvPicPr>
        <xdr:cNvPr id="71902" name="Рисунок 156" descr="AS93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78"/>
        <a:srcRect/>
        <a:stretch>
          <a:fillRect/>
        </a:stretch>
      </xdr:blipFill>
      <xdr:spPr bwMode="auto">
        <a:xfrm>
          <a:off x="571500" y="28660725"/>
          <a:ext cx="43815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381000</xdr:colOff>
      <xdr:row>37</xdr:row>
      <xdr:rowOff>581025</xdr:rowOff>
    </xdr:from>
    <xdr:to>
      <xdr:col>1</xdr:col>
      <xdr:colOff>809625</xdr:colOff>
      <xdr:row>37</xdr:row>
      <xdr:rowOff>942975</xdr:rowOff>
    </xdr:to>
    <xdr:pic>
      <xdr:nvPicPr>
        <xdr:cNvPr id="71903" name="Рисунок 157" descr="AS93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79"/>
        <a:srcRect/>
        <a:stretch>
          <a:fillRect/>
        </a:stretch>
      </xdr:blipFill>
      <xdr:spPr bwMode="auto">
        <a:xfrm>
          <a:off x="409575" y="28917900"/>
          <a:ext cx="4286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41</xdr:row>
      <xdr:rowOff>200025</xdr:rowOff>
    </xdr:from>
    <xdr:to>
      <xdr:col>1</xdr:col>
      <xdr:colOff>685800</xdr:colOff>
      <xdr:row>41</xdr:row>
      <xdr:rowOff>638175</xdr:rowOff>
    </xdr:to>
    <xdr:pic>
      <xdr:nvPicPr>
        <xdr:cNvPr id="71904" name="Рисунок 23" descr="AS93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82"/>
        <a:srcRect/>
        <a:stretch>
          <a:fillRect/>
        </a:stretch>
      </xdr:blipFill>
      <xdr:spPr bwMode="auto">
        <a:xfrm>
          <a:off x="190500" y="31813500"/>
          <a:ext cx="5238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40</xdr:row>
      <xdr:rowOff>133350</xdr:rowOff>
    </xdr:from>
    <xdr:to>
      <xdr:col>1</xdr:col>
      <xdr:colOff>657225</xdr:colOff>
      <xdr:row>40</xdr:row>
      <xdr:rowOff>657225</xdr:rowOff>
    </xdr:to>
    <xdr:pic>
      <xdr:nvPicPr>
        <xdr:cNvPr id="71905" name="Рисунок 24" descr="AS912">
          <a:hlinkClick xmlns:r="http://schemas.openxmlformats.org/officeDocument/2006/relationships" r:id="rId24"/>
        </xdr:cNvPr>
        <xdr:cNvPicPr>
          <a:picLocks noChangeAspect="1"/>
        </xdr:cNvPicPr>
      </xdr:nvPicPr>
      <xdr:blipFill>
        <a:blip xmlns:r="http://schemas.openxmlformats.org/officeDocument/2006/relationships" r:embed="rId83"/>
        <a:srcRect l="20187" t="14857" r="29108" b="16856"/>
        <a:stretch>
          <a:fillRect/>
        </a:stretch>
      </xdr:blipFill>
      <xdr:spPr bwMode="auto">
        <a:xfrm>
          <a:off x="209550" y="30984825"/>
          <a:ext cx="47625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40</xdr:row>
      <xdr:rowOff>371475</xdr:rowOff>
    </xdr:from>
    <xdr:to>
      <xdr:col>4</xdr:col>
      <xdr:colOff>942975</xdr:colOff>
      <xdr:row>40</xdr:row>
      <xdr:rowOff>695325</xdr:rowOff>
    </xdr:to>
    <xdr:pic>
      <xdr:nvPicPr>
        <xdr:cNvPr id="71906" name="Рисунок 226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924050" y="31222950"/>
          <a:ext cx="90487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247650</xdr:colOff>
      <xdr:row>79</xdr:row>
      <xdr:rowOff>95250</xdr:rowOff>
    </xdr:from>
    <xdr:to>
      <xdr:col>1</xdr:col>
      <xdr:colOff>628650</xdr:colOff>
      <xdr:row>79</xdr:row>
      <xdr:rowOff>771525</xdr:rowOff>
    </xdr:to>
    <xdr:pic>
      <xdr:nvPicPr>
        <xdr:cNvPr id="71907" name="Picture 27" descr="AD552">
          <a:hlinkClick xmlns:r="http://schemas.openxmlformats.org/officeDocument/2006/relationships" r:id="rId4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/>
        <a:srcRect/>
        <a:stretch>
          <a:fillRect/>
        </a:stretch>
      </xdr:blipFill>
      <xdr:spPr bwMode="auto">
        <a:xfrm>
          <a:off x="276225" y="55187850"/>
          <a:ext cx="38100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485775</xdr:colOff>
      <xdr:row>79</xdr:row>
      <xdr:rowOff>533400</xdr:rowOff>
    </xdr:from>
    <xdr:to>
      <xdr:col>1</xdr:col>
      <xdr:colOff>800100</xdr:colOff>
      <xdr:row>79</xdr:row>
      <xdr:rowOff>828675</xdr:rowOff>
    </xdr:to>
    <xdr:pic>
      <xdr:nvPicPr>
        <xdr:cNvPr id="71908" name="Picture 157" descr="PET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514350" y="55626000"/>
          <a:ext cx="3143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180975</xdr:colOff>
      <xdr:row>35</xdr:row>
      <xdr:rowOff>295275</xdr:rowOff>
    </xdr:from>
    <xdr:to>
      <xdr:col>1</xdr:col>
      <xdr:colOff>704850</xdr:colOff>
      <xdr:row>37</xdr:row>
      <xdr:rowOff>47625</xdr:rowOff>
    </xdr:to>
    <xdr:pic>
      <xdr:nvPicPr>
        <xdr:cNvPr id="60755" name="Picture 4021" descr="PowerAdapter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09550" y="13887450"/>
          <a:ext cx="52387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219075</xdr:colOff>
      <xdr:row>22</xdr:row>
      <xdr:rowOff>38100</xdr:rowOff>
    </xdr:from>
    <xdr:to>
      <xdr:col>1</xdr:col>
      <xdr:colOff>695325</xdr:colOff>
      <xdr:row>22</xdr:row>
      <xdr:rowOff>504825</xdr:rowOff>
    </xdr:to>
    <xdr:pic>
      <xdr:nvPicPr>
        <xdr:cNvPr id="60756" name="Picture 4789" descr="Accessory-s-kg639-689-5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247650" y="7762875"/>
          <a:ext cx="4762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30</xdr:row>
      <xdr:rowOff>66675</xdr:rowOff>
    </xdr:from>
    <xdr:to>
      <xdr:col>1</xdr:col>
      <xdr:colOff>762000</xdr:colOff>
      <xdr:row>31</xdr:row>
      <xdr:rowOff>323850</xdr:rowOff>
    </xdr:to>
    <xdr:pic>
      <xdr:nvPicPr>
        <xdr:cNvPr id="60757" name="Picture 4791" descr="Elimitor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114300" y="11601450"/>
          <a:ext cx="6762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219075</xdr:colOff>
      <xdr:row>21</xdr:row>
      <xdr:rowOff>38100</xdr:rowOff>
    </xdr:from>
    <xdr:to>
      <xdr:col>1</xdr:col>
      <xdr:colOff>666750</xdr:colOff>
      <xdr:row>21</xdr:row>
      <xdr:rowOff>504825</xdr:rowOff>
    </xdr:to>
    <xdr:pic>
      <xdr:nvPicPr>
        <xdr:cNvPr id="60758" name="Picture 4793" descr="belt clip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247650" y="7229475"/>
          <a:ext cx="44767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</xdr:row>
      <xdr:rowOff>9525</xdr:rowOff>
    </xdr:from>
    <xdr:to>
      <xdr:col>4</xdr:col>
      <xdr:colOff>219075</xdr:colOff>
      <xdr:row>4</xdr:row>
      <xdr:rowOff>104775</xdr:rowOff>
    </xdr:to>
    <xdr:pic>
      <xdr:nvPicPr>
        <xdr:cNvPr id="60759" name="Picture 4813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 l="3438" t="7692" r="3854" b="7051"/>
        <a:stretch>
          <a:fillRect/>
        </a:stretch>
      </xdr:blipFill>
      <xdr:spPr bwMode="auto">
        <a:xfrm>
          <a:off x="66675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266700</xdr:colOff>
      <xdr:row>6</xdr:row>
      <xdr:rowOff>0</xdr:rowOff>
    </xdr:to>
    <xdr:sp macro="" textlink="">
      <xdr:nvSpPr>
        <xdr:cNvPr id="41678" name="Text Box 4814">
          <a:hlinkClick xmlns:r="http://schemas.openxmlformats.org/officeDocument/2006/relationships" r:id="rId6"/>
        </xdr:cNvPr>
        <xdr:cNvSpPr txBox="1">
          <a:spLocks noChangeArrowheads="1"/>
        </xdr:cNvSpPr>
      </xdr:nvSpPr>
      <xdr:spPr bwMode="auto">
        <a:xfrm>
          <a:off x="66675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238125</xdr:colOff>
      <xdr:row>1</xdr:row>
      <xdr:rowOff>47625</xdr:rowOff>
    </xdr:from>
    <xdr:ext cx="123825" cy="219075"/>
    <xdr:sp macro="" textlink="">
      <xdr:nvSpPr>
        <xdr:cNvPr id="41679" name="Text Box 4815"/>
        <xdr:cNvSpPr txBox="1">
          <a:spLocks noChangeArrowheads="1"/>
        </xdr:cNvSpPr>
      </xdr:nvSpPr>
      <xdr:spPr bwMode="auto">
        <a:xfrm>
          <a:off x="2124075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 editAs="oneCell">
    <xdr:from>
      <xdr:col>1</xdr:col>
      <xdr:colOff>38100</xdr:colOff>
      <xdr:row>16</xdr:row>
      <xdr:rowOff>95250</xdr:rowOff>
    </xdr:from>
    <xdr:to>
      <xdr:col>1</xdr:col>
      <xdr:colOff>809625</xdr:colOff>
      <xdr:row>16</xdr:row>
      <xdr:rowOff>676275</xdr:rowOff>
    </xdr:to>
    <xdr:pic>
      <xdr:nvPicPr>
        <xdr:cNvPr id="60762" name="Picture 4857" descr="A700">
          <a:hlinkClick xmlns:r="http://schemas.openxmlformats.org/officeDocument/2006/relationships" r:id="rId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66675" y="5514975"/>
          <a:ext cx="7715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17</xdr:row>
      <xdr:rowOff>114300</xdr:rowOff>
    </xdr:from>
    <xdr:to>
      <xdr:col>1</xdr:col>
      <xdr:colOff>809625</xdr:colOff>
      <xdr:row>17</xdr:row>
      <xdr:rowOff>619125</xdr:rowOff>
    </xdr:to>
    <xdr:pic>
      <xdr:nvPicPr>
        <xdr:cNvPr id="60763" name="Picture 4864" descr="A800">
          <a:hlinkClick xmlns:r="http://schemas.openxmlformats.org/officeDocument/2006/relationships" r:id="rId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66675" y="6296025"/>
          <a:ext cx="77152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34</xdr:row>
      <xdr:rowOff>38100</xdr:rowOff>
    </xdr:from>
    <xdr:to>
      <xdr:col>1</xdr:col>
      <xdr:colOff>704850</xdr:colOff>
      <xdr:row>34</xdr:row>
      <xdr:rowOff>495300</xdr:rowOff>
    </xdr:to>
    <xdr:pic>
      <xdr:nvPicPr>
        <xdr:cNvPr id="60764" name="Picture 4871" descr="CarCharger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lum contrast="6000"/>
        </a:blip>
        <a:srcRect/>
        <a:stretch>
          <a:fillRect/>
        </a:stretch>
      </xdr:blipFill>
      <xdr:spPr bwMode="auto">
        <a:xfrm>
          <a:off x="180975" y="13096875"/>
          <a:ext cx="55245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32</xdr:row>
      <xdr:rowOff>190500</xdr:rowOff>
    </xdr:from>
    <xdr:to>
      <xdr:col>1</xdr:col>
      <xdr:colOff>581025</xdr:colOff>
      <xdr:row>33</xdr:row>
      <xdr:rowOff>285750</xdr:rowOff>
    </xdr:to>
    <xdr:pic>
      <xdr:nvPicPr>
        <xdr:cNvPr id="60765" name="Picture 4872" descr="Charger-A100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lum contrast="6000"/>
        </a:blip>
        <a:srcRect/>
        <a:stretch>
          <a:fillRect/>
        </a:stretch>
      </xdr:blipFill>
      <xdr:spPr bwMode="auto">
        <a:xfrm>
          <a:off x="123825" y="12487275"/>
          <a:ext cx="48577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190500</xdr:colOff>
      <xdr:row>32</xdr:row>
      <xdr:rowOff>85725</xdr:rowOff>
    </xdr:from>
    <xdr:to>
      <xdr:col>1</xdr:col>
      <xdr:colOff>733425</xdr:colOff>
      <xdr:row>33</xdr:row>
      <xdr:rowOff>171450</xdr:rowOff>
    </xdr:to>
    <xdr:pic>
      <xdr:nvPicPr>
        <xdr:cNvPr id="60766" name="Picture 4873" descr="CarCharger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 t="6061" b="6061"/>
        <a:stretch>
          <a:fillRect/>
        </a:stretch>
      </xdr:blipFill>
      <xdr:spPr bwMode="auto">
        <a:xfrm>
          <a:off x="219075" y="12382500"/>
          <a:ext cx="54292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38</xdr:row>
      <xdr:rowOff>314325</xdr:rowOff>
    </xdr:from>
    <xdr:to>
      <xdr:col>1</xdr:col>
      <xdr:colOff>704850</xdr:colOff>
      <xdr:row>40</xdr:row>
      <xdr:rowOff>114300</xdr:rowOff>
    </xdr:to>
    <xdr:pic>
      <xdr:nvPicPr>
        <xdr:cNvPr id="60767" name="Picture 4874" descr="Charger-A10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lum contrast="6000"/>
        </a:blip>
        <a:srcRect/>
        <a:stretch>
          <a:fillRect/>
        </a:stretch>
      </xdr:blipFill>
      <xdr:spPr bwMode="auto">
        <a:xfrm>
          <a:off x="161925" y="15049500"/>
          <a:ext cx="5715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447675</xdr:colOff>
      <xdr:row>11</xdr:row>
      <xdr:rowOff>9525</xdr:rowOff>
    </xdr:from>
    <xdr:to>
      <xdr:col>1</xdr:col>
      <xdr:colOff>752475</xdr:colOff>
      <xdr:row>12</xdr:row>
      <xdr:rowOff>152400</xdr:rowOff>
    </xdr:to>
    <xdr:pic>
      <xdr:nvPicPr>
        <xdr:cNvPr id="60768" name="Picture 4901" descr="A050">
          <a:hlinkClick xmlns:r="http://schemas.openxmlformats.org/officeDocument/2006/relationships" r:id="rId7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476250" y="1362075"/>
          <a:ext cx="304800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209550</xdr:colOff>
      <xdr:row>24</xdr:row>
      <xdr:rowOff>38100</xdr:rowOff>
    </xdr:from>
    <xdr:to>
      <xdr:col>1</xdr:col>
      <xdr:colOff>666750</xdr:colOff>
      <xdr:row>24</xdr:row>
      <xdr:rowOff>495300</xdr:rowOff>
    </xdr:to>
    <xdr:pic>
      <xdr:nvPicPr>
        <xdr:cNvPr id="60769" name="Picture 4907" descr="201103011707061035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lum contrast="24000"/>
        </a:blip>
        <a:srcRect l="12074" t="16142" r="10498" b="5643"/>
        <a:stretch>
          <a:fillRect/>
        </a:stretch>
      </xdr:blipFill>
      <xdr:spPr bwMode="auto">
        <a:xfrm>
          <a:off x="238125" y="8829675"/>
          <a:ext cx="45720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25</xdr:row>
      <xdr:rowOff>228600</xdr:rowOff>
    </xdr:from>
    <xdr:to>
      <xdr:col>1</xdr:col>
      <xdr:colOff>638175</xdr:colOff>
      <xdr:row>26</xdr:row>
      <xdr:rowOff>342900</xdr:rowOff>
    </xdr:to>
    <xdr:pic>
      <xdr:nvPicPr>
        <xdr:cNvPr id="60770" name="Picture 4908" descr="LeatherCase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 l="20772" t="4347" r="23442" b="5280"/>
        <a:stretch>
          <a:fillRect/>
        </a:stretch>
      </xdr:blipFill>
      <xdr:spPr bwMode="auto">
        <a:xfrm>
          <a:off x="257175" y="9553575"/>
          <a:ext cx="40957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11</xdr:row>
      <xdr:rowOff>381000</xdr:rowOff>
    </xdr:from>
    <xdr:to>
      <xdr:col>4</xdr:col>
      <xdr:colOff>942975</xdr:colOff>
      <xdr:row>11</xdr:row>
      <xdr:rowOff>714375</xdr:rowOff>
    </xdr:to>
    <xdr:pic>
      <xdr:nvPicPr>
        <xdr:cNvPr id="60771" name="Рисунок 226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924050" y="1733550"/>
          <a:ext cx="9048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12</xdr:row>
      <xdr:rowOff>381000</xdr:rowOff>
    </xdr:from>
    <xdr:to>
      <xdr:col>4</xdr:col>
      <xdr:colOff>942975</xdr:colOff>
      <xdr:row>12</xdr:row>
      <xdr:rowOff>714375</xdr:rowOff>
    </xdr:to>
    <xdr:pic>
      <xdr:nvPicPr>
        <xdr:cNvPr id="60772" name="Рисунок 226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924050" y="2495550"/>
          <a:ext cx="9048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14</xdr:row>
      <xdr:rowOff>381000</xdr:rowOff>
    </xdr:from>
    <xdr:to>
      <xdr:col>4</xdr:col>
      <xdr:colOff>942975</xdr:colOff>
      <xdr:row>14</xdr:row>
      <xdr:rowOff>714375</xdr:rowOff>
    </xdr:to>
    <xdr:pic>
      <xdr:nvPicPr>
        <xdr:cNvPr id="60773" name="Рисунок 226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924050" y="4276725"/>
          <a:ext cx="9048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15</xdr:row>
      <xdr:rowOff>381000</xdr:rowOff>
    </xdr:from>
    <xdr:to>
      <xdr:col>4</xdr:col>
      <xdr:colOff>942975</xdr:colOff>
      <xdr:row>15</xdr:row>
      <xdr:rowOff>714375</xdr:rowOff>
    </xdr:to>
    <xdr:pic>
      <xdr:nvPicPr>
        <xdr:cNvPr id="60774" name="Рисунок 226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924050" y="5038725"/>
          <a:ext cx="9048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16</xdr:row>
      <xdr:rowOff>381000</xdr:rowOff>
    </xdr:from>
    <xdr:to>
      <xdr:col>4</xdr:col>
      <xdr:colOff>942975</xdr:colOff>
      <xdr:row>16</xdr:row>
      <xdr:rowOff>714375</xdr:rowOff>
    </xdr:to>
    <xdr:pic>
      <xdr:nvPicPr>
        <xdr:cNvPr id="60775" name="Рисунок 226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924050" y="5800725"/>
          <a:ext cx="9048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17</xdr:row>
      <xdr:rowOff>381000</xdr:rowOff>
    </xdr:from>
    <xdr:to>
      <xdr:col>4</xdr:col>
      <xdr:colOff>942975</xdr:colOff>
      <xdr:row>17</xdr:row>
      <xdr:rowOff>714375</xdr:rowOff>
    </xdr:to>
    <xdr:pic>
      <xdr:nvPicPr>
        <xdr:cNvPr id="60776" name="Рисунок 226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924050" y="6562725"/>
          <a:ext cx="9048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247650</xdr:colOff>
      <xdr:row>27</xdr:row>
      <xdr:rowOff>238125</xdr:rowOff>
    </xdr:from>
    <xdr:to>
      <xdr:col>1</xdr:col>
      <xdr:colOff>600075</xdr:colOff>
      <xdr:row>29</xdr:row>
      <xdr:rowOff>161925</xdr:rowOff>
    </xdr:to>
    <xdr:pic>
      <xdr:nvPicPr>
        <xdr:cNvPr id="60777" name="Picture 5452" descr="BP016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 l="28125" r="29167"/>
        <a:stretch>
          <a:fillRect/>
        </a:stretch>
      </xdr:blipFill>
      <xdr:spPr bwMode="auto">
        <a:xfrm>
          <a:off x="276225" y="10629900"/>
          <a:ext cx="3524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152400</xdr:colOff>
      <xdr:row>23</xdr:row>
      <xdr:rowOff>38100</xdr:rowOff>
    </xdr:from>
    <xdr:to>
      <xdr:col>1</xdr:col>
      <xdr:colOff>733425</xdr:colOff>
      <xdr:row>23</xdr:row>
      <xdr:rowOff>495300</xdr:rowOff>
    </xdr:to>
    <xdr:pic>
      <xdr:nvPicPr>
        <xdr:cNvPr id="60779" name="Picture 5459" descr="HS005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 l="2600" t="-255" b="3053"/>
        <a:stretch>
          <a:fillRect/>
        </a:stretch>
      </xdr:blipFill>
      <xdr:spPr bwMode="auto">
        <a:xfrm>
          <a:off x="180975" y="8296275"/>
          <a:ext cx="5810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447675</xdr:colOff>
      <xdr:row>14</xdr:row>
      <xdr:rowOff>219075</xdr:rowOff>
    </xdr:from>
    <xdr:to>
      <xdr:col>1</xdr:col>
      <xdr:colOff>790575</xdr:colOff>
      <xdr:row>15</xdr:row>
      <xdr:rowOff>714375</xdr:rowOff>
    </xdr:to>
    <xdr:pic>
      <xdr:nvPicPr>
        <xdr:cNvPr id="60780" name="Рисунок 2" descr="A400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476250" y="4114800"/>
          <a:ext cx="342900" cy="1257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13</xdr:row>
      <xdr:rowOff>485775</xdr:rowOff>
    </xdr:from>
    <xdr:to>
      <xdr:col>1</xdr:col>
      <xdr:colOff>400050</xdr:colOff>
      <xdr:row>14</xdr:row>
      <xdr:rowOff>714375</xdr:rowOff>
    </xdr:to>
    <xdr:pic>
      <xdr:nvPicPr>
        <xdr:cNvPr id="60781" name="Рисунок 3" descr="A300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rcRect l="15141" t="2756" r="10410" b="2168"/>
        <a:stretch>
          <a:fillRect/>
        </a:stretch>
      </xdr:blipFill>
      <xdr:spPr bwMode="auto">
        <a:xfrm>
          <a:off x="104775" y="3362325"/>
          <a:ext cx="323850" cy="1247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11</xdr:row>
      <xdr:rowOff>200025</xdr:rowOff>
    </xdr:from>
    <xdr:to>
      <xdr:col>1</xdr:col>
      <xdr:colOff>390525</xdr:colOff>
      <xdr:row>12</xdr:row>
      <xdr:rowOff>714375</xdr:rowOff>
    </xdr:to>
    <xdr:pic>
      <xdr:nvPicPr>
        <xdr:cNvPr id="60782" name="Рисунок 4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123825" y="1552575"/>
          <a:ext cx="295275" cy="1276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</xdr:colOff>
      <xdr:row>13</xdr:row>
      <xdr:rowOff>619125</xdr:rowOff>
    </xdr:from>
    <xdr:to>
      <xdr:col>4</xdr:col>
      <xdr:colOff>942975</xdr:colOff>
      <xdr:row>13</xdr:row>
      <xdr:rowOff>952500</xdr:rowOff>
    </xdr:to>
    <xdr:pic>
      <xdr:nvPicPr>
        <xdr:cNvPr id="60783" name="Рисунок 226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924050" y="3495675"/>
          <a:ext cx="9048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466725</xdr:colOff>
      <xdr:row>12</xdr:row>
      <xdr:rowOff>285750</xdr:rowOff>
    </xdr:from>
    <xdr:to>
      <xdr:col>1</xdr:col>
      <xdr:colOff>790575</xdr:colOff>
      <xdr:row>13</xdr:row>
      <xdr:rowOff>923925</xdr:rowOff>
    </xdr:to>
    <xdr:pic>
      <xdr:nvPicPr>
        <xdr:cNvPr id="60784" name="Рисунок 1" descr="TR200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495300" y="2400300"/>
          <a:ext cx="323850" cy="1400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13</xdr:row>
      <xdr:rowOff>47625</xdr:rowOff>
    </xdr:from>
    <xdr:to>
      <xdr:col>1</xdr:col>
      <xdr:colOff>457200</xdr:colOff>
      <xdr:row>13</xdr:row>
      <xdr:rowOff>447675</xdr:rowOff>
    </xdr:to>
    <xdr:pic>
      <xdr:nvPicPr>
        <xdr:cNvPr id="60785" name="Рисунок 5"/>
        <xdr:cNvPicPr>
          <a:picLocks noChangeAspect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85725" y="2924175"/>
          <a:ext cx="4000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9525</xdr:rowOff>
    </xdr:from>
    <xdr:to>
      <xdr:col>4</xdr:col>
      <xdr:colOff>219075</xdr:colOff>
      <xdr:row>4</xdr:row>
      <xdr:rowOff>104775</xdr:rowOff>
    </xdr:to>
    <xdr:pic>
      <xdr:nvPicPr>
        <xdr:cNvPr id="49909" name="Picture 12" descr="unicom-best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 l="3438" t="7692" r="3854" b="7051"/>
        <a:stretch>
          <a:fillRect/>
        </a:stretch>
      </xdr:blipFill>
      <xdr:spPr bwMode="auto">
        <a:xfrm>
          <a:off x="57150" y="38100"/>
          <a:ext cx="20383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4</xdr:row>
      <xdr:rowOff>19050</xdr:rowOff>
    </xdr:from>
    <xdr:to>
      <xdr:col>4</xdr:col>
      <xdr:colOff>266700</xdr:colOff>
      <xdr:row>6</xdr:row>
      <xdr:rowOff>0</xdr:rowOff>
    </xdr:to>
    <xdr:sp macro="" textlink="">
      <xdr:nvSpPr>
        <xdr:cNvPr id="49165" name="Text Box 13">
          <a:hlinkClick xmlns:r="http://schemas.openxmlformats.org/officeDocument/2006/relationships" r:id="rId2"/>
        </xdr:cNvPr>
        <xdr:cNvSpPr txBox="1">
          <a:spLocks noChangeArrowheads="1"/>
        </xdr:cNvSpPr>
      </xdr:nvSpPr>
      <xdr:spPr bwMode="auto">
        <a:xfrm>
          <a:off x="57150" y="561975"/>
          <a:ext cx="2085975" cy="323850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45720" tIns="36576" rIns="0" bIns="0" anchor="t" upright="1"/>
        <a:lstStyle/>
        <a:p>
          <a:pPr algn="l" rtl="0">
            <a:defRPr sz="1000"/>
          </a:pPr>
          <a:r>
            <a:rPr lang="ru-RU" sz="2000" b="1" i="0" u="none" strike="noStrike" baseline="0">
              <a:solidFill>
                <a:srgbClr val="FF0000"/>
              </a:solidFill>
              <a:latin typeface="Century Gothic"/>
            </a:rPr>
            <a:t>www.unicom.kz</a:t>
          </a:r>
        </a:p>
      </xdr:txBody>
    </xdr:sp>
    <xdr:clientData/>
  </xdr:twoCellAnchor>
  <xdr:oneCellAnchor>
    <xdr:from>
      <xdr:col>4</xdr:col>
      <xdr:colOff>228600</xdr:colOff>
      <xdr:row>1</xdr:row>
      <xdr:rowOff>47625</xdr:rowOff>
    </xdr:from>
    <xdr:ext cx="123825" cy="219075"/>
    <xdr:sp macro="" textlink="">
      <xdr:nvSpPr>
        <xdr:cNvPr id="49166" name="Text Box 14"/>
        <xdr:cNvSpPr txBox="1">
          <a:spLocks noChangeArrowheads="1"/>
        </xdr:cNvSpPr>
      </xdr:nvSpPr>
      <xdr:spPr bwMode="auto">
        <a:xfrm>
          <a:off x="2105025" y="76200"/>
          <a:ext cx="180975" cy="228600"/>
        </a:xfrm>
        <a:prstGeom prst="rect">
          <a:avLst/>
        </a:prstGeom>
        <a:noFill/>
        <a:ln>
          <a:noFill/>
        </a:ln>
        <a:extLst/>
      </xdr:spPr>
      <xdr:txBody>
        <a:bodyPr wrap="none" lIns="18288" tIns="27432" rIns="0" bIns="0" anchor="t" upright="1">
          <a:spAutoFit/>
        </a:bodyPr>
        <a:lstStyle/>
        <a:p>
          <a:pPr algn="l" rtl="0">
            <a:defRPr sz="1000"/>
          </a:pPr>
          <a:r>
            <a:rPr lang="ru-RU" sz="1100" b="1" i="0" u="none" strike="noStrike" baseline="0">
              <a:solidFill>
                <a:srgbClr val="000000"/>
              </a:solidFill>
              <a:latin typeface="Arial Cyr"/>
              <a:cs typeface="Arial Cyr"/>
            </a:rPr>
            <a:t>®</a:t>
          </a:r>
        </a:p>
      </xdr:txBody>
    </xdr:sp>
    <xdr:clientData/>
  </xdr:oneCellAnchor>
  <xdr:twoCellAnchor>
    <xdr:from>
      <xdr:col>1</xdr:col>
      <xdr:colOff>123825</xdr:colOff>
      <xdr:row>30</xdr:row>
      <xdr:rowOff>38100</xdr:rowOff>
    </xdr:from>
    <xdr:to>
      <xdr:col>1</xdr:col>
      <xdr:colOff>714375</xdr:colOff>
      <xdr:row>30</xdr:row>
      <xdr:rowOff>571500</xdr:rowOff>
    </xdr:to>
    <xdr:pic>
      <xdr:nvPicPr>
        <xdr:cNvPr id="49912" name="Picture 64" descr="EAS一体化解码仪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142875" y="16716375"/>
          <a:ext cx="59055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41</xdr:row>
      <xdr:rowOff>47625</xdr:rowOff>
    </xdr:from>
    <xdr:to>
      <xdr:col>1</xdr:col>
      <xdr:colOff>714375</xdr:colOff>
      <xdr:row>41</xdr:row>
      <xdr:rowOff>571500</xdr:rowOff>
    </xdr:to>
    <xdr:pic>
      <xdr:nvPicPr>
        <xdr:cNvPr id="49913" name="Picture 70" descr="LR700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 l="7123" t="9933" r="7460" b="9933"/>
        <a:stretch>
          <a:fillRect/>
        </a:stretch>
      </xdr:blipFill>
      <xdr:spPr bwMode="auto">
        <a:xfrm>
          <a:off x="171450" y="21850350"/>
          <a:ext cx="56197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200025</xdr:colOff>
      <xdr:row>58</xdr:row>
      <xdr:rowOff>47625</xdr:rowOff>
    </xdr:from>
    <xdr:to>
      <xdr:col>1</xdr:col>
      <xdr:colOff>666750</xdr:colOff>
      <xdr:row>58</xdr:row>
      <xdr:rowOff>571500</xdr:rowOff>
    </xdr:to>
    <xdr:pic>
      <xdr:nvPicPr>
        <xdr:cNvPr id="49914" name="Picture 89" descr="TH300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 l="6282" t="20978" r="50262" b="13004"/>
        <a:stretch>
          <a:fillRect/>
        </a:stretch>
      </xdr:blipFill>
      <xdr:spPr bwMode="auto">
        <a:xfrm>
          <a:off x="219075" y="27708225"/>
          <a:ext cx="4667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57</xdr:row>
      <xdr:rowOff>76200</xdr:rowOff>
    </xdr:from>
    <xdr:to>
      <xdr:col>1</xdr:col>
      <xdr:colOff>704850</xdr:colOff>
      <xdr:row>57</xdr:row>
      <xdr:rowOff>542925</xdr:rowOff>
    </xdr:to>
    <xdr:pic>
      <xdr:nvPicPr>
        <xdr:cNvPr id="49915" name="Picture 90" descr="TH200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 l="25818" t="22401" r="16182" b="15242"/>
        <a:stretch>
          <a:fillRect/>
        </a:stretch>
      </xdr:blipFill>
      <xdr:spPr bwMode="auto">
        <a:xfrm>
          <a:off x="171450" y="27127200"/>
          <a:ext cx="5524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64</xdr:row>
      <xdr:rowOff>47625</xdr:rowOff>
    </xdr:from>
    <xdr:to>
      <xdr:col>1</xdr:col>
      <xdr:colOff>695325</xdr:colOff>
      <xdr:row>64</xdr:row>
      <xdr:rowOff>561975</xdr:rowOff>
    </xdr:to>
    <xdr:pic>
      <xdr:nvPicPr>
        <xdr:cNvPr id="49916" name="Picture 91" descr="TH600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 l="18658" t="19472" r="23689" b="15384"/>
        <a:stretch>
          <a:fillRect/>
        </a:stretch>
      </xdr:blipFill>
      <xdr:spPr bwMode="auto">
        <a:xfrm>
          <a:off x="190500" y="31365825"/>
          <a:ext cx="52387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52</xdr:row>
      <xdr:rowOff>57150</xdr:rowOff>
    </xdr:from>
    <xdr:to>
      <xdr:col>1</xdr:col>
      <xdr:colOff>476250</xdr:colOff>
      <xdr:row>52</xdr:row>
      <xdr:rowOff>381000</xdr:rowOff>
    </xdr:to>
    <xdr:pic>
      <xdr:nvPicPr>
        <xdr:cNvPr id="49917" name="Picture 75" descr="345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 l="2917" t="1733" r="54276" b="6358"/>
        <a:stretch>
          <a:fillRect/>
        </a:stretch>
      </xdr:blipFill>
      <xdr:spPr bwMode="auto">
        <a:xfrm>
          <a:off x="171450" y="25527000"/>
          <a:ext cx="323850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409575</xdr:colOff>
      <xdr:row>52</xdr:row>
      <xdr:rowOff>200025</xdr:rowOff>
    </xdr:from>
    <xdr:to>
      <xdr:col>1</xdr:col>
      <xdr:colOff>742950</xdr:colOff>
      <xdr:row>52</xdr:row>
      <xdr:rowOff>533400</xdr:rowOff>
    </xdr:to>
    <xdr:pic>
      <xdr:nvPicPr>
        <xdr:cNvPr id="49918" name="Picture 95" descr="119489086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lum contrast="6000"/>
        </a:blip>
        <a:srcRect/>
        <a:stretch>
          <a:fillRect/>
        </a:stretch>
      </xdr:blipFill>
      <xdr:spPr bwMode="auto">
        <a:xfrm>
          <a:off x="428625" y="25669875"/>
          <a:ext cx="3333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209550</xdr:colOff>
      <xdr:row>60</xdr:row>
      <xdr:rowOff>38100</xdr:rowOff>
    </xdr:from>
    <xdr:to>
      <xdr:col>1</xdr:col>
      <xdr:colOff>647700</xdr:colOff>
      <xdr:row>60</xdr:row>
      <xdr:rowOff>571500</xdr:rowOff>
    </xdr:to>
    <xdr:pic>
      <xdr:nvPicPr>
        <xdr:cNvPr id="49919" name="Picture 102" descr="TH400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 l="20705" t="22849" r="21146" b="24171"/>
        <a:stretch>
          <a:fillRect/>
        </a:stretch>
      </xdr:blipFill>
      <xdr:spPr bwMode="auto">
        <a:xfrm>
          <a:off x="228600" y="28917900"/>
          <a:ext cx="43815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75</xdr:row>
      <xdr:rowOff>57150</xdr:rowOff>
    </xdr:from>
    <xdr:to>
      <xdr:col>1</xdr:col>
      <xdr:colOff>790575</xdr:colOff>
      <xdr:row>75</xdr:row>
      <xdr:rowOff>552450</xdr:rowOff>
    </xdr:to>
    <xdr:pic>
      <xdr:nvPicPr>
        <xdr:cNvPr id="49920" name="Picture 112" descr="MX-5500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lum contrast="6000"/>
        </a:blip>
        <a:srcRect/>
        <a:stretch>
          <a:fillRect/>
        </a:stretch>
      </xdr:blipFill>
      <xdr:spPr bwMode="auto">
        <a:xfrm>
          <a:off x="104775" y="36499800"/>
          <a:ext cx="70485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238125</xdr:colOff>
      <xdr:row>76</xdr:row>
      <xdr:rowOff>38100</xdr:rowOff>
    </xdr:from>
    <xdr:to>
      <xdr:col>1</xdr:col>
      <xdr:colOff>666750</xdr:colOff>
      <xdr:row>76</xdr:row>
      <xdr:rowOff>590550</xdr:rowOff>
    </xdr:to>
    <xdr:pic>
      <xdr:nvPicPr>
        <xdr:cNvPr id="49921" name="Picture 115" descr="CY2002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l="14336" t="3334" r="10489" b="2333"/>
        <a:stretch>
          <a:fillRect/>
        </a:stretch>
      </xdr:blipFill>
      <xdr:spPr bwMode="auto">
        <a:xfrm>
          <a:off x="257175" y="37090350"/>
          <a:ext cx="42862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86</xdr:row>
      <xdr:rowOff>57150</xdr:rowOff>
    </xdr:from>
    <xdr:to>
      <xdr:col>1</xdr:col>
      <xdr:colOff>781050</xdr:colOff>
      <xdr:row>86</xdr:row>
      <xdr:rowOff>561975</xdr:rowOff>
    </xdr:to>
    <xdr:pic>
      <xdr:nvPicPr>
        <xdr:cNvPr id="49922" name="Picture 116" descr="1132thumb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23825" y="41624250"/>
          <a:ext cx="67627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295275</xdr:colOff>
      <xdr:row>13</xdr:row>
      <xdr:rowOff>38100</xdr:rowOff>
    </xdr:from>
    <xdr:to>
      <xdr:col>1</xdr:col>
      <xdr:colOff>590550</xdr:colOff>
      <xdr:row>13</xdr:row>
      <xdr:rowOff>857250</xdr:rowOff>
    </xdr:to>
    <xdr:pic>
      <xdr:nvPicPr>
        <xdr:cNvPr id="49923" name="Picture 60" descr="GS800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l="25893" r="29167" b="1173"/>
        <a:stretch>
          <a:fillRect/>
        </a:stretch>
      </xdr:blipFill>
      <xdr:spPr bwMode="auto">
        <a:xfrm>
          <a:off x="314325" y="2314575"/>
          <a:ext cx="295275" cy="819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333375</xdr:colOff>
      <xdr:row>12</xdr:row>
      <xdr:rowOff>47625</xdr:rowOff>
    </xdr:from>
    <xdr:to>
      <xdr:col>1</xdr:col>
      <xdr:colOff>590550</xdr:colOff>
      <xdr:row>12</xdr:row>
      <xdr:rowOff>847725</xdr:rowOff>
    </xdr:to>
    <xdr:pic>
      <xdr:nvPicPr>
        <xdr:cNvPr id="49924" name="Picture 747" descr="GS100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 l="11588" t="6166" r="13304" b="2834"/>
        <a:stretch>
          <a:fillRect/>
        </a:stretch>
      </xdr:blipFill>
      <xdr:spPr bwMode="auto">
        <a:xfrm>
          <a:off x="352425" y="1428750"/>
          <a:ext cx="257175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59</xdr:row>
      <xdr:rowOff>38100</xdr:rowOff>
    </xdr:from>
    <xdr:to>
      <xdr:col>1</xdr:col>
      <xdr:colOff>638175</xdr:colOff>
      <xdr:row>59</xdr:row>
      <xdr:rowOff>552450</xdr:rowOff>
    </xdr:to>
    <xdr:pic>
      <xdr:nvPicPr>
        <xdr:cNvPr id="49925" name="Picture 748" descr="2011613104955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 l="12094" t="20045" r="49556" b="23300"/>
        <a:stretch>
          <a:fillRect/>
        </a:stretch>
      </xdr:blipFill>
      <xdr:spPr bwMode="auto">
        <a:xfrm rot="431662">
          <a:off x="219075" y="28308300"/>
          <a:ext cx="43815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</xdr:row>
      <xdr:rowOff>47625</xdr:rowOff>
    </xdr:from>
    <xdr:to>
      <xdr:col>7</xdr:col>
      <xdr:colOff>523875</xdr:colOff>
      <xdr:row>7</xdr:row>
      <xdr:rowOff>9525</xdr:rowOff>
    </xdr:to>
    <xdr:sp macro="" textlink="">
      <xdr:nvSpPr>
        <xdr:cNvPr id="47106" name="Text Box 577"/>
        <xdr:cNvSpPr txBox="1">
          <a:spLocks noChangeArrowheads="1"/>
        </xdr:cNvSpPr>
      </xdr:nvSpPr>
      <xdr:spPr bwMode="auto">
        <a:xfrm>
          <a:off x="2543175" y="76200"/>
          <a:ext cx="4095750" cy="847725"/>
        </a:xfrm>
        <a:prstGeom prst="rect">
          <a:avLst/>
        </a:prstGeom>
        <a:noFill/>
        <a:ln>
          <a:noFill/>
        </a:ln>
        <a:extLst/>
      </xdr:spPr>
      <xdr:txBody>
        <a:bodyPr vertOverflow="clip" wrap="square" lIns="18288" tIns="22860" rIns="0" bIns="0" anchor="t" upright="1"/>
        <a:lstStyle/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Республика Казахстан  г. Астана 010000,  улица Ташенова, 12  ВП-3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тел./факс:   +7 (7172) 440540 | +7 (7172) 440944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моб.   тел.:   +7 701 9002090 | +7 701 9004228 | +7 701 9004221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эл. почта: astana_unicom@mail.ru | Агент: diva111@mail.ru</a:t>
          </a:r>
        </a:p>
        <a:p>
          <a:pPr algn="l" rtl="0">
            <a:defRPr sz="1000"/>
          </a:pPr>
          <a:r>
            <a:rPr lang="ru-RU" sz="900" b="1" i="1" u="none" strike="noStrike" baseline="0">
              <a:solidFill>
                <a:srgbClr val="000000"/>
              </a:solidFill>
              <a:latin typeface="Arial"/>
              <a:cs typeface="Arial"/>
            </a:rPr>
            <a:t>Skype: gulzada_unicom | icq: 478769726</a:t>
          </a:r>
        </a:p>
      </xdr:txBody>
    </xdr:sp>
    <xdr:clientData/>
  </xdr:twoCellAnchor>
  <xdr:twoCellAnchor editAs="oneCell">
    <xdr:from>
      <xdr:col>1</xdr:col>
      <xdr:colOff>180975</xdr:colOff>
      <xdr:row>62</xdr:row>
      <xdr:rowOff>57150</xdr:rowOff>
    </xdr:from>
    <xdr:to>
      <xdr:col>1</xdr:col>
      <xdr:colOff>676275</xdr:colOff>
      <xdr:row>62</xdr:row>
      <xdr:rowOff>542925</xdr:rowOff>
    </xdr:to>
    <xdr:pic>
      <xdr:nvPicPr>
        <xdr:cNvPr id="49927" name="Picture 756" descr="YF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 l="493" t="7051" r="50493"/>
        <a:stretch>
          <a:fillRect/>
        </a:stretch>
      </xdr:blipFill>
      <xdr:spPr bwMode="auto">
        <a:xfrm>
          <a:off x="200025" y="30156150"/>
          <a:ext cx="49530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77</xdr:row>
      <xdr:rowOff>47625</xdr:rowOff>
    </xdr:from>
    <xdr:to>
      <xdr:col>1</xdr:col>
      <xdr:colOff>714375</xdr:colOff>
      <xdr:row>77</xdr:row>
      <xdr:rowOff>561975</xdr:rowOff>
    </xdr:to>
    <xdr:pic>
      <xdr:nvPicPr>
        <xdr:cNvPr id="49928" name="Picture 761" descr="yh31x-type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 t="9294" r="4114" b="10257"/>
        <a:stretch>
          <a:fillRect/>
        </a:stretch>
      </xdr:blipFill>
      <xdr:spPr bwMode="auto">
        <a:xfrm>
          <a:off x="114300" y="37709475"/>
          <a:ext cx="61912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79</xdr:row>
      <xdr:rowOff>47625</xdr:rowOff>
    </xdr:from>
    <xdr:to>
      <xdr:col>1</xdr:col>
      <xdr:colOff>714375</xdr:colOff>
      <xdr:row>79</xdr:row>
      <xdr:rowOff>552450</xdr:rowOff>
    </xdr:to>
    <xdr:pic>
      <xdr:nvPicPr>
        <xdr:cNvPr id="49929" name="Picture 114" descr="ipa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lum contrast="6000"/>
        </a:blip>
        <a:srcRect/>
        <a:stretch>
          <a:fillRect/>
        </a:stretch>
      </xdr:blipFill>
      <xdr:spPr bwMode="auto">
        <a:xfrm>
          <a:off x="123825" y="38928675"/>
          <a:ext cx="609600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78</xdr:row>
      <xdr:rowOff>47625</xdr:rowOff>
    </xdr:from>
    <xdr:to>
      <xdr:col>1</xdr:col>
      <xdr:colOff>714375</xdr:colOff>
      <xdr:row>78</xdr:row>
      <xdr:rowOff>561975</xdr:rowOff>
    </xdr:to>
    <xdr:pic>
      <xdr:nvPicPr>
        <xdr:cNvPr id="49930" name="Picture 763" descr="yh31x-type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 t="9294" r="4114" b="10257"/>
        <a:stretch>
          <a:fillRect/>
        </a:stretch>
      </xdr:blipFill>
      <xdr:spPr bwMode="auto">
        <a:xfrm>
          <a:off x="114300" y="38319075"/>
          <a:ext cx="61912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15</xdr:row>
      <xdr:rowOff>47625</xdr:rowOff>
    </xdr:from>
    <xdr:to>
      <xdr:col>1</xdr:col>
      <xdr:colOff>438150</xdr:colOff>
      <xdr:row>15</xdr:row>
      <xdr:rowOff>876300</xdr:rowOff>
    </xdr:to>
    <xdr:pic>
      <xdr:nvPicPr>
        <xdr:cNvPr id="49931" name="Picture 14" descr="GS560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 l="36832" t="3186" r="36551" b="2812"/>
        <a:stretch>
          <a:fillRect/>
        </a:stretch>
      </xdr:blipFill>
      <xdr:spPr bwMode="auto">
        <a:xfrm>
          <a:off x="219075" y="4114800"/>
          <a:ext cx="238125" cy="828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457200</xdr:colOff>
      <xdr:row>15</xdr:row>
      <xdr:rowOff>95250</xdr:rowOff>
    </xdr:from>
    <xdr:to>
      <xdr:col>1</xdr:col>
      <xdr:colOff>695325</xdr:colOff>
      <xdr:row>15</xdr:row>
      <xdr:rowOff>923925</xdr:rowOff>
    </xdr:to>
    <xdr:pic>
      <xdr:nvPicPr>
        <xdr:cNvPr id="49932" name="Picture 15" descr="GS560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 l="36832" t="3186" r="36551" b="2812"/>
        <a:stretch>
          <a:fillRect/>
        </a:stretch>
      </xdr:blipFill>
      <xdr:spPr bwMode="auto">
        <a:xfrm>
          <a:off x="476250" y="4162425"/>
          <a:ext cx="238125" cy="828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17</xdr:row>
      <xdr:rowOff>114300</xdr:rowOff>
    </xdr:from>
    <xdr:to>
      <xdr:col>1</xdr:col>
      <xdr:colOff>676275</xdr:colOff>
      <xdr:row>17</xdr:row>
      <xdr:rowOff>1057275</xdr:rowOff>
    </xdr:to>
    <xdr:pic>
      <xdr:nvPicPr>
        <xdr:cNvPr id="49933" name="Рисунок 2" descr="GS540"/>
        <xdr:cNvPicPr>
          <a:picLocks noChangeAspect="1"/>
        </xdr:cNvPicPr>
      </xdr:nvPicPr>
      <xdr:blipFill>
        <a:blip xmlns:r="http://schemas.openxmlformats.org/officeDocument/2006/relationships" r:embed="rId21"/>
        <a:srcRect l="18127" t="3703" r="10205" b="4816"/>
        <a:stretch>
          <a:fillRect/>
        </a:stretch>
      </xdr:blipFill>
      <xdr:spPr bwMode="auto">
        <a:xfrm>
          <a:off x="200025" y="6334125"/>
          <a:ext cx="495300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16</xdr:row>
      <xdr:rowOff>104775</xdr:rowOff>
    </xdr:from>
    <xdr:to>
      <xdr:col>1</xdr:col>
      <xdr:colOff>800100</xdr:colOff>
      <xdr:row>16</xdr:row>
      <xdr:rowOff>1076325</xdr:rowOff>
    </xdr:to>
    <xdr:pic>
      <xdr:nvPicPr>
        <xdr:cNvPr id="49934" name="Рисунок 3" descr="GS530"/>
        <xdr:cNvPicPr>
          <a:picLocks noChangeAspect="1"/>
        </xdr:cNvPicPr>
      </xdr:nvPicPr>
      <xdr:blipFill>
        <a:blip xmlns:r="http://schemas.openxmlformats.org/officeDocument/2006/relationships" r:embed="rId22"/>
        <a:srcRect l="1379" t="2747" r="3033" b="3870"/>
        <a:stretch>
          <a:fillRect/>
        </a:stretch>
      </xdr:blipFill>
      <xdr:spPr bwMode="auto">
        <a:xfrm>
          <a:off x="161925" y="5162550"/>
          <a:ext cx="657225" cy="971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14</xdr:row>
      <xdr:rowOff>47625</xdr:rowOff>
    </xdr:from>
    <xdr:to>
      <xdr:col>1</xdr:col>
      <xdr:colOff>419100</xdr:colOff>
      <xdr:row>14</xdr:row>
      <xdr:rowOff>828675</xdr:rowOff>
    </xdr:to>
    <xdr:pic>
      <xdr:nvPicPr>
        <xdr:cNvPr id="49935" name="Picture 16" descr="AMK100"/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 l="9979" t="7744" r="57027" b="1631"/>
        <a:stretch>
          <a:fillRect/>
        </a:stretch>
      </xdr:blipFill>
      <xdr:spPr bwMode="auto">
        <a:xfrm>
          <a:off x="247650" y="3219450"/>
          <a:ext cx="1905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495300</xdr:colOff>
      <xdr:row>14</xdr:row>
      <xdr:rowOff>66675</xdr:rowOff>
    </xdr:from>
    <xdr:to>
      <xdr:col>1</xdr:col>
      <xdr:colOff>685800</xdr:colOff>
      <xdr:row>14</xdr:row>
      <xdr:rowOff>847725</xdr:rowOff>
    </xdr:to>
    <xdr:pic>
      <xdr:nvPicPr>
        <xdr:cNvPr id="49936" name="Picture 17" descr="AMK100"/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 l="9979" t="7744" r="57027" b="1631"/>
        <a:stretch>
          <a:fillRect/>
        </a:stretch>
      </xdr:blipFill>
      <xdr:spPr bwMode="auto">
        <a:xfrm>
          <a:off x="514350" y="3238500"/>
          <a:ext cx="1905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133350</xdr:colOff>
      <xdr:row>31</xdr:row>
      <xdr:rowOff>114300</xdr:rowOff>
    </xdr:from>
    <xdr:to>
      <xdr:col>1</xdr:col>
      <xdr:colOff>714375</xdr:colOff>
      <xdr:row>31</xdr:row>
      <xdr:rowOff>495300</xdr:rowOff>
    </xdr:to>
    <xdr:pic>
      <xdr:nvPicPr>
        <xdr:cNvPr id="49937" name="Picture 192" descr="GD510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 l="6786" t="7671" r="6195" b="6932"/>
        <a:stretch>
          <a:fillRect/>
        </a:stretch>
      </xdr:blipFill>
      <xdr:spPr bwMode="auto">
        <a:xfrm>
          <a:off x="152400" y="17402175"/>
          <a:ext cx="581025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32</xdr:row>
      <xdr:rowOff>57150</xdr:rowOff>
    </xdr:from>
    <xdr:to>
      <xdr:col>1</xdr:col>
      <xdr:colOff>771525</xdr:colOff>
      <xdr:row>32</xdr:row>
      <xdr:rowOff>542925</xdr:rowOff>
    </xdr:to>
    <xdr:pic>
      <xdr:nvPicPr>
        <xdr:cNvPr id="49938" name="Рисунок 4" descr="GD520"/>
        <xdr:cNvPicPr>
          <a:picLocks noChangeAspect="1"/>
        </xdr:cNvPicPr>
      </xdr:nvPicPr>
      <xdr:blipFill>
        <a:blip xmlns:r="http://schemas.openxmlformats.org/officeDocument/2006/relationships" r:embed="rId25"/>
        <a:srcRect l="1625" t="8701" r="2499" b="8049"/>
        <a:stretch>
          <a:fillRect/>
        </a:stretch>
      </xdr:blipFill>
      <xdr:spPr bwMode="auto">
        <a:xfrm>
          <a:off x="114300" y="17954625"/>
          <a:ext cx="6762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142875</xdr:colOff>
      <xdr:row>33</xdr:row>
      <xdr:rowOff>76200</xdr:rowOff>
    </xdr:from>
    <xdr:to>
      <xdr:col>1</xdr:col>
      <xdr:colOff>762000</xdr:colOff>
      <xdr:row>33</xdr:row>
      <xdr:rowOff>552450</xdr:rowOff>
    </xdr:to>
    <xdr:pic>
      <xdr:nvPicPr>
        <xdr:cNvPr id="49939" name="Рисунок 5" descr="AMB-2011"/>
        <xdr:cNvPicPr>
          <a:picLocks noChangeAspect="1"/>
        </xdr:cNvPicPr>
      </xdr:nvPicPr>
      <xdr:blipFill>
        <a:blip xmlns:r="http://schemas.openxmlformats.org/officeDocument/2006/relationships" r:embed="rId26"/>
        <a:srcRect l="4750" t="7500" r="500" b="5199"/>
        <a:stretch>
          <a:fillRect/>
        </a:stretch>
      </xdr:blipFill>
      <xdr:spPr bwMode="auto">
        <a:xfrm>
          <a:off x="161925" y="18583275"/>
          <a:ext cx="619125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161925</xdr:colOff>
      <xdr:row>22</xdr:row>
      <xdr:rowOff>180975</xdr:rowOff>
    </xdr:from>
    <xdr:to>
      <xdr:col>1</xdr:col>
      <xdr:colOff>666750</xdr:colOff>
      <xdr:row>22</xdr:row>
      <xdr:rowOff>971550</xdr:rowOff>
    </xdr:to>
    <xdr:pic>
      <xdr:nvPicPr>
        <xdr:cNvPr id="49940" name="Рисунок 1" descr="AMS200"/>
        <xdr:cNvPicPr>
          <a:picLocks noChangeAspect="1"/>
        </xdr:cNvPicPr>
      </xdr:nvPicPr>
      <xdr:blipFill>
        <a:blip xmlns:r="http://schemas.openxmlformats.org/officeDocument/2006/relationships" r:embed="rId27"/>
        <a:srcRect l="29535" t="3140" r="20699" b="1411"/>
        <a:stretch>
          <a:fillRect/>
        </a:stretch>
      </xdr:blipFill>
      <xdr:spPr bwMode="auto">
        <a:xfrm>
          <a:off x="180975" y="8963025"/>
          <a:ext cx="50482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21</xdr:row>
      <xdr:rowOff>200025</xdr:rowOff>
    </xdr:from>
    <xdr:to>
      <xdr:col>1</xdr:col>
      <xdr:colOff>752475</xdr:colOff>
      <xdr:row>21</xdr:row>
      <xdr:rowOff>971550</xdr:rowOff>
    </xdr:to>
    <xdr:pic>
      <xdr:nvPicPr>
        <xdr:cNvPr id="49941" name="Рисунок 6" descr="AMS100"/>
        <xdr:cNvPicPr>
          <a:picLocks noChangeAspect="1"/>
        </xdr:cNvPicPr>
      </xdr:nvPicPr>
      <xdr:blipFill>
        <a:blip xmlns:r="http://schemas.openxmlformats.org/officeDocument/2006/relationships" r:embed="rId28"/>
        <a:srcRect l="21585" t="13924" r="23441" b="6625"/>
        <a:stretch>
          <a:fillRect/>
        </a:stretch>
      </xdr:blipFill>
      <xdr:spPr bwMode="auto">
        <a:xfrm>
          <a:off x="123825" y="7829550"/>
          <a:ext cx="6477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23</xdr:row>
      <xdr:rowOff>361950</xdr:rowOff>
    </xdr:from>
    <xdr:to>
      <xdr:col>1</xdr:col>
      <xdr:colOff>800100</xdr:colOff>
      <xdr:row>23</xdr:row>
      <xdr:rowOff>828675</xdr:rowOff>
    </xdr:to>
    <xdr:pic>
      <xdr:nvPicPr>
        <xdr:cNvPr id="49942" name="Рисунок 7" descr="AMS300"/>
        <xdr:cNvPicPr>
          <a:picLocks noChangeAspect="1"/>
        </xdr:cNvPicPr>
      </xdr:nvPicPr>
      <xdr:blipFill>
        <a:blip xmlns:r="http://schemas.openxmlformats.org/officeDocument/2006/relationships" r:embed="rId29"/>
        <a:srcRect l="5586" t="21083" r="4097" b="9949"/>
        <a:stretch>
          <a:fillRect/>
        </a:stretch>
      </xdr:blipFill>
      <xdr:spPr bwMode="auto">
        <a:xfrm>
          <a:off x="76200" y="10296525"/>
          <a:ext cx="7429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24</xdr:row>
      <xdr:rowOff>352425</xdr:rowOff>
    </xdr:from>
    <xdr:to>
      <xdr:col>1</xdr:col>
      <xdr:colOff>800100</xdr:colOff>
      <xdr:row>24</xdr:row>
      <xdr:rowOff>790575</xdr:rowOff>
    </xdr:to>
    <xdr:pic>
      <xdr:nvPicPr>
        <xdr:cNvPr id="49943" name="Рисунок 8" descr="AMS500"/>
        <xdr:cNvPicPr>
          <a:picLocks noChangeAspect="1"/>
        </xdr:cNvPicPr>
      </xdr:nvPicPr>
      <xdr:blipFill>
        <a:blip xmlns:r="http://schemas.openxmlformats.org/officeDocument/2006/relationships" r:embed="rId30"/>
        <a:srcRect l="7211" t="23453" r="45224" b="26443"/>
        <a:stretch>
          <a:fillRect/>
        </a:stretch>
      </xdr:blipFill>
      <xdr:spPr bwMode="auto">
        <a:xfrm>
          <a:off x="76200" y="11439525"/>
          <a:ext cx="74295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25</xdr:row>
      <xdr:rowOff>781050</xdr:rowOff>
    </xdr:from>
    <xdr:to>
      <xdr:col>1</xdr:col>
      <xdr:colOff>800100</xdr:colOff>
      <xdr:row>25</xdr:row>
      <xdr:rowOff>1333500</xdr:rowOff>
    </xdr:to>
    <xdr:pic>
      <xdr:nvPicPr>
        <xdr:cNvPr id="49944" name="Рисунок 9" descr="GS208"/>
        <xdr:cNvPicPr>
          <a:picLocks noChangeAspect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76200" y="13020675"/>
          <a:ext cx="74295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26</xdr:row>
      <xdr:rowOff>790575</xdr:rowOff>
    </xdr:from>
    <xdr:to>
      <xdr:col>1</xdr:col>
      <xdr:colOff>800100</xdr:colOff>
      <xdr:row>26</xdr:row>
      <xdr:rowOff>1343025</xdr:rowOff>
    </xdr:to>
    <xdr:pic>
      <xdr:nvPicPr>
        <xdr:cNvPr id="49945" name="Рисунок 57" descr="GS208"/>
        <xdr:cNvPicPr>
          <a:picLocks noChangeAspect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76200" y="15125700"/>
          <a:ext cx="74295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42</xdr:row>
      <xdr:rowOff>66675</xdr:rowOff>
    </xdr:from>
    <xdr:to>
      <xdr:col>1</xdr:col>
      <xdr:colOff>800100</xdr:colOff>
      <xdr:row>42</xdr:row>
      <xdr:rowOff>561975</xdr:rowOff>
    </xdr:to>
    <xdr:pic>
      <xdr:nvPicPr>
        <xdr:cNvPr id="49946" name="Рисунок 10" descr="AMD3040"/>
        <xdr:cNvPicPr>
          <a:picLocks noChangeAspect="1"/>
        </xdr:cNvPicPr>
      </xdr:nvPicPr>
      <xdr:blipFill>
        <a:blip xmlns:r="http://schemas.openxmlformats.org/officeDocument/2006/relationships" r:embed="rId32"/>
        <a:srcRect l="1569" t="19507" r="4260" b="16592"/>
        <a:stretch>
          <a:fillRect/>
        </a:stretch>
      </xdr:blipFill>
      <xdr:spPr bwMode="auto">
        <a:xfrm>
          <a:off x="85725" y="22479000"/>
          <a:ext cx="7334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37</xdr:row>
      <xdr:rowOff>104775</xdr:rowOff>
    </xdr:from>
    <xdr:to>
      <xdr:col>1</xdr:col>
      <xdr:colOff>723900</xdr:colOff>
      <xdr:row>37</xdr:row>
      <xdr:rowOff>514350</xdr:rowOff>
    </xdr:to>
    <xdr:pic>
      <xdr:nvPicPr>
        <xdr:cNvPr id="49947" name="Рисунок 13" descr="LR100"/>
        <xdr:cNvPicPr>
          <a:picLocks noChangeAspect="1"/>
        </xdr:cNvPicPr>
      </xdr:nvPicPr>
      <xdr:blipFill>
        <a:blip xmlns:r="http://schemas.openxmlformats.org/officeDocument/2006/relationships" r:embed="rId33"/>
        <a:srcRect l="9756" t="9743" r="9059" b="9885"/>
        <a:stretch>
          <a:fillRect/>
        </a:stretch>
      </xdr:blipFill>
      <xdr:spPr bwMode="auto">
        <a:xfrm>
          <a:off x="190500" y="19469100"/>
          <a:ext cx="5524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190500</xdr:colOff>
      <xdr:row>38</xdr:row>
      <xdr:rowOff>47625</xdr:rowOff>
    </xdr:from>
    <xdr:to>
      <xdr:col>1</xdr:col>
      <xdr:colOff>704850</xdr:colOff>
      <xdr:row>38</xdr:row>
      <xdr:rowOff>561975</xdr:rowOff>
    </xdr:to>
    <xdr:pic>
      <xdr:nvPicPr>
        <xdr:cNvPr id="49948" name="Рисунок 15" descr="LR200"/>
        <xdr:cNvPicPr>
          <a:picLocks noChangeAspect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209550" y="20021550"/>
          <a:ext cx="51435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43</xdr:row>
      <xdr:rowOff>66675</xdr:rowOff>
    </xdr:from>
    <xdr:to>
      <xdr:col>1</xdr:col>
      <xdr:colOff>685800</xdr:colOff>
      <xdr:row>43</xdr:row>
      <xdr:rowOff>552450</xdr:rowOff>
    </xdr:to>
    <xdr:pic>
      <xdr:nvPicPr>
        <xdr:cNvPr id="49949" name="Рисунок 16"/>
        <xdr:cNvPicPr>
          <a:picLocks noChangeAspect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200025" y="23088600"/>
          <a:ext cx="50482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123825</xdr:colOff>
      <xdr:row>44</xdr:row>
      <xdr:rowOff>85725</xdr:rowOff>
    </xdr:from>
    <xdr:to>
      <xdr:col>1</xdr:col>
      <xdr:colOff>733425</xdr:colOff>
      <xdr:row>44</xdr:row>
      <xdr:rowOff>542925</xdr:rowOff>
    </xdr:to>
    <xdr:pic>
      <xdr:nvPicPr>
        <xdr:cNvPr id="49950" name="Рисунок 17"/>
        <xdr:cNvPicPr>
          <a:picLocks noChangeAspect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142875" y="23717250"/>
          <a:ext cx="60960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40</xdr:row>
      <xdr:rowOff>47625</xdr:rowOff>
    </xdr:from>
    <xdr:to>
      <xdr:col>1</xdr:col>
      <xdr:colOff>695325</xdr:colOff>
      <xdr:row>40</xdr:row>
      <xdr:rowOff>561975</xdr:rowOff>
    </xdr:to>
    <xdr:pic>
      <xdr:nvPicPr>
        <xdr:cNvPr id="49951" name="Рисунок 19"/>
        <xdr:cNvPicPr>
          <a:picLocks noChangeAspect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190500" y="21240750"/>
          <a:ext cx="52387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39</xdr:row>
      <xdr:rowOff>66675</xdr:rowOff>
    </xdr:from>
    <xdr:to>
      <xdr:col>1</xdr:col>
      <xdr:colOff>695325</xdr:colOff>
      <xdr:row>39</xdr:row>
      <xdr:rowOff>533400</xdr:rowOff>
    </xdr:to>
    <xdr:pic>
      <xdr:nvPicPr>
        <xdr:cNvPr id="49952" name="Рисунок 20"/>
        <xdr:cNvPicPr>
          <a:picLocks noChangeAspect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219075" y="20650200"/>
          <a:ext cx="49530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48</xdr:row>
      <xdr:rowOff>123825</xdr:rowOff>
    </xdr:from>
    <xdr:to>
      <xdr:col>1</xdr:col>
      <xdr:colOff>790575</xdr:colOff>
      <xdr:row>48</xdr:row>
      <xdr:rowOff>619125</xdr:rowOff>
    </xdr:to>
    <xdr:pic>
      <xdr:nvPicPr>
        <xdr:cNvPr id="49953" name="Picture 4265" descr="PB1260">
          <a:hlinkClick xmlns:r="http://schemas.openxmlformats.org/officeDocument/2006/relationships" r:id="rId39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 t="2016"/>
        <a:stretch>
          <a:fillRect/>
        </a:stretch>
      </xdr:blipFill>
      <xdr:spPr bwMode="auto">
        <a:xfrm>
          <a:off x="95250" y="24612600"/>
          <a:ext cx="71437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85</xdr:row>
      <xdr:rowOff>47625</xdr:rowOff>
    </xdr:from>
    <xdr:to>
      <xdr:col>1</xdr:col>
      <xdr:colOff>790575</xdr:colOff>
      <xdr:row>85</xdr:row>
      <xdr:rowOff>571500</xdr:rowOff>
    </xdr:to>
    <xdr:pic>
      <xdr:nvPicPr>
        <xdr:cNvPr id="49954" name="Picture 117" descr="3751thumb"/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66675" y="41005125"/>
          <a:ext cx="74295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83</xdr:row>
      <xdr:rowOff>47625</xdr:rowOff>
    </xdr:from>
    <xdr:to>
      <xdr:col>1</xdr:col>
      <xdr:colOff>695325</xdr:colOff>
      <xdr:row>83</xdr:row>
      <xdr:rowOff>542925</xdr:rowOff>
    </xdr:to>
    <xdr:pic>
      <xdr:nvPicPr>
        <xdr:cNvPr id="49955" name="Рисунок 21"/>
        <xdr:cNvPicPr>
          <a:picLocks noChangeAspect="1"/>
        </xdr:cNvPicPr>
      </xdr:nvPicPr>
      <xdr:blipFill>
        <a:blip xmlns:r="http://schemas.openxmlformats.org/officeDocument/2006/relationships" r:embed="rId42"/>
        <a:srcRect l="10265" t="5621" r="9331" b="15694"/>
        <a:stretch>
          <a:fillRect/>
        </a:stretch>
      </xdr:blipFill>
      <xdr:spPr bwMode="auto">
        <a:xfrm>
          <a:off x="219075" y="39785925"/>
          <a:ext cx="4953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53</xdr:row>
      <xdr:rowOff>200025</xdr:rowOff>
    </xdr:from>
    <xdr:to>
      <xdr:col>1</xdr:col>
      <xdr:colOff>790575</xdr:colOff>
      <xdr:row>53</xdr:row>
      <xdr:rowOff>533400</xdr:rowOff>
    </xdr:to>
    <xdr:pic>
      <xdr:nvPicPr>
        <xdr:cNvPr id="49956" name="Picture 190" descr="DR2010_Plain"/>
        <xdr:cNvPicPr>
          <a:picLocks noChangeAspect="1" noChangeArrowheads="1"/>
        </xdr:cNvPicPr>
      </xdr:nvPicPr>
      <xdr:blipFill>
        <a:blip xmlns:r="http://schemas.openxmlformats.org/officeDocument/2006/relationships" r:embed="rId43"/>
        <a:srcRect l="6537" b="20815"/>
        <a:stretch>
          <a:fillRect/>
        </a:stretch>
      </xdr:blipFill>
      <xdr:spPr bwMode="auto">
        <a:xfrm>
          <a:off x="95250" y="26279475"/>
          <a:ext cx="7143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200025</xdr:colOff>
      <xdr:row>84</xdr:row>
      <xdr:rowOff>57150</xdr:rowOff>
    </xdr:from>
    <xdr:to>
      <xdr:col>1</xdr:col>
      <xdr:colOff>695325</xdr:colOff>
      <xdr:row>84</xdr:row>
      <xdr:rowOff>552450</xdr:rowOff>
    </xdr:to>
    <xdr:pic>
      <xdr:nvPicPr>
        <xdr:cNvPr id="49957" name="Рисунок 27"/>
        <xdr:cNvPicPr>
          <a:picLocks noChangeAspect="1"/>
        </xdr:cNvPicPr>
      </xdr:nvPicPr>
      <xdr:blipFill>
        <a:blip xmlns:r="http://schemas.openxmlformats.org/officeDocument/2006/relationships" r:embed="rId44"/>
        <a:srcRect l="9694" t="7230" r="11414" b="5147"/>
        <a:stretch>
          <a:fillRect/>
        </a:stretch>
      </xdr:blipFill>
      <xdr:spPr bwMode="auto">
        <a:xfrm>
          <a:off x="219075" y="40405050"/>
          <a:ext cx="4953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209550</xdr:colOff>
      <xdr:row>65</xdr:row>
      <xdr:rowOff>47625</xdr:rowOff>
    </xdr:from>
    <xdr:to>
      <xdr:col>1</xdr:col>
      <xdr:colOff>714375</xdr:colOff>
      <xdr:row>65</xdr:row>
      <xdr:rowOff>561975</xdr:rowOff>
    </xdr:to>
    <xdr:pic>
      <xdr:nvPicPr>
        <xdr:cNvPr id="49958" name="Рисунок 14"/>
        <xdr:cNvPicPr>
          <a:picLocks noChangeAspect="1"/>
        </xdr:cNvPicPr>
      </xdr:nvPicPr>
      <xdr:blipFill>
        <a:blip xmlns:r="http://schemas.openxmlformats.org/officeDocument/2006/relationships" r:embed="rId45"/>
        <a:srcRect l="13667" t="6334" r="3000" b="8000"/>
        <a:stretch>
          <a:fillRect/>
        </a:stretch>
      </xdr:blipFill>
      <xdr:spPr bwMode="auto">
        <a:xfrm>
          <a:off x="228600" y="31975425"/>
          <a:ext cx="50482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70</xdr:row>
      <xdr:rowOff>123825</xdr:rowOff>
    </xdr:from>
    <xdr:to>
      <xdr:col>1</xdr:col>
      <xdr:colOff>695325</xdr:colOff>
      <xdr:row>70</xdr:row>
      <xdr:rowOff>514350</xdr:rowOff>
    </xdr:to>
    <xdr:pic>
      <xdr:nvPicPr>
        <xdr:cNvPr id="49959" name="Рисунок 22"/>
        <xdr:cNvPicPr>
          <a:picLocks noChangeAspect="1"/>
        </xdr:cNvPicPr>
      </xdr:nvPicPr>
      <xdr:blipFill>
        <a:blip xmlns:r="http://schemas.openxmlformats.org/officeDocument/2006/relationships" r:embed="rId46"/>
        <a:srcRect/>
        <a:stretch>
          <a:fillRect/>
        </a:stretch>
      </xdr:blipFill>
      <xdr:spPr bwMode="auto">
        <a:xfrm>
          <a:off x="190500" y="35099625"/>
          <a:ext cx="52387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69</xdr:row>
      <xdr:rowOff>57150</xdr:rowOff>
    </xdr:from>
    <xdr:to>
      <xdr:col>1</xdr:col>
      <xdr:colOff>733425</xdr:colOff>
      <xdr:row>69</xdr:row>
      <xdr:rowOff>552450</xdr:rowOff>
    </xdr:to>
    <xdr:pic>
      <xdr:nvPicPr>
        <xdr:cNvPr id="49960" name="Рисунок 23"/>
        <xdr:cNvPicPr>
          <a:picLocks noChangeAspect="1"/>
        </xdr:cNvPicPr>
      </xdr:nvPicPr>
      <xdr:blipFill>
        <a:blip xmlns:r="http://schemas.openxmlformats.org/officeDocument/2006/relationships" r:embed="rId47"/>
        <a:srcRect l="4213" t="11453" r="3371" b="10614"/>
        <a:stretch>
          <a:fillRect/>
        </a:stretch>
      </xdr:blipFill>
      <xdr:spPr bwMode="auto">
        <a:xfrm>
          <a:off x="171450" y="34423350"/>
          <a:ext cx="5810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67</xdr:row>
      <xdr:rowOff>66675</xdr:rowOff>
    </xdr:from>
    <xdr:to>
      <xdr:col>1</xdr:col>
      <xdr:colOff>800100</xdr:colOff>
      <xdr:row>67</xdr:row>
      <xdr:rowOff>552450</xdr:rowOff>
    </xdr:to>
    <xdr:pic>
      <xdr:nvPicPr>
        <xdr:cNvPr id="49961" name="Рисунок 24"/>
        <xdr:cNvPicPr>
          <a:picLocks noChangeAspect="1"/>
        </xdr:cNvPicPr>
      </xdr:nvPicPr>
      <xdr:blipFill>
        <a:blip xmlns:r="http://schemas.openxmlformats.org/officeDocument/2006/relationships" r:embed="rId48"/>
        <a:srcRect l="800" t="8081" b="11617"/>
        <a:stretch>
          <a:fillRect/>
        </a:stretch>
      </xdr:blipFill>
      <xdr:spPr bwMode="auto">
        <a:xfrm>
          <a:off x="66675" y="33213675"/>
          <a:ext cx="7524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71</xdr:row>
      <xdr:rowOff>104775</xdr:rowOff>
    </xdr:from>
    <xdr:to>
      <xdr:col>1</xdr:col>
      <xdr:colOff>771525</xdr:colOff>
      <xdr:row>71</xdr:row>
      <xdr:rowOff>523875</xdr:rowOff>
    </xdr:to>
    <xdr:pic>
      <xdr:nvPicPr>
        <xdr:cNvPr id="49962" name="Рисунок 25"/>
        <xdr:cNvPicPr>
          <a:picLocks noChangeAspect="1"/>
        </xdr:cNvPicPr>
      </xdr:nvPicPr>
      <xdr:blipFill>
        <a:blip xmlns:r="http://schemas.openxmlformats.org/officeDocument/2006/relationships" r:embed="rId49"/>
        <a:srcRect l="8379" t="11584" r="3458" b="2440"/>
        <a:stretch>
          <a:fillRect/>
        </a:stretch>
      </xdr:blipFill>
      <xdr:spPr bwMode="auto">
        <a:xfrm>
          <a:off x="133350" y="35690175"/>
          <a:ext cx="657225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66</xdr:row>
      <xdr:rowOff>57150</xdr:rowOff>
    </xdr:from>
    <xdr:to>
      <xdr:col>1</xdr:col>
      <xdr:colOff>771525</xdr:colOff>
      <xdr:row>66</xdr:row>
      <xdr:rowOff>561975</xdr:rowOff>
    </xdr:to>
    <xdr:pic>
      <xdr:nvPicPr>
        <xdr:cNvPr id="49963" name="Рисунок 26"/>
        <xdr:cNvPicPr>
          <a:picLocks noChangeAspect="1"/>
        </xdr:cNvPicPr>
      </xdr:nvPicPr>
      <xdr:blipFill>
        <a:blip xmlns:r="http://schemas.openxmlformats.org/officeDocument/2006/relationships" r:embed="rId50"/>
        <a:srcRect l="9715" t="15631" r="4050" b="17526"/>
        <a:stretch>
          <a:fillRect/>
        </a:stretch>
      </xdr:blipFill>
      <xdr:spPr bwMode="auto">
        <a:xfrm>
          <a:off x="133350" y="32594550"/>
          <a:ext cx="65722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63</xdr:row>
      <xdr:rowOff>114300</xdr:rowOff>
    </xdr:from>
    <xdr:to>
      <xdr:col>1</xdr:col>
      <xdr:colOff>704850</xdr:colOff>
      <xdr:row>63</xdr:row>
      <xdr:rowOff>504825</xdr:rowOff>
    </xdr:to>
    <xdr:pic>
      <xdr:nvPicPr>
        <xdr:cNvPr id="49964" name="Рисунок 65"/>
        <xdr:cNvPicPr>
          <a:picLocks noChangeAspect="1"/>
        </xdr:cNvPicPr>
      </xdr:nvPicPr>
      <xdr:blipFill>
        <a:blip xmlns:r="http://schemas.openxmlformats.org/officeDocument/2006/relationships" r:embed="rId46"/>
        <a:srcRect/>
        <a:stretch>
          <a:fillRect/>
        </a:stretch>
      </xdr:blipFill>
      <xdr:spPr bwMode="auto">
        <a:xfrm>
          <a:off x="200025" y="30822900"/>
          <a:ext cx="52387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61</xdr:row>
      <xdr:rowOff>85725</xdr:rowOff>
    </xdr:from>
    <xdr:to>
      <xdr:col>1</xdr:col>
      <xdr:colOff>695325</xdr:colOff>
      <xdr:row>61</xdr:row>
      <xdr:rowOff>542925</xdr:rowOff>
    </xdr:to>
    <xdr:pic>
      <xdr:nvPicPr>
        <xdr:cNvPr id="49965" name="Рисунок 31"/>
        <xdr:cNvPicPr>
          <a:picLocks noChangeAspect="1"/>
        </xdr:cNvPicPr>
      </xdr:nvPicPr>
      <xdr:blipFill>
        <a:blip xmlns:r="http://schemas.openxmlformats.org/officeDocument/2006/relationships" r:embed="rId51"/>
        <a:srcRect l="4688" t="15302" r="51216" b="19669"/>
        <a:stretch>
          <a:fillRect/>
        </a:stretch>
      </xdr:blipFill>
      <xdr:spPr bwMode="auto">
        <a:xfrm>
          <a:off x="190500" y="29575125"/>
          <a:ext cx="52387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68</xdr:row>
      <xdr:rowOff>85725</xdr:rowOff>
    </xdr:from>
    <xdr:to>
      <xdr:col>1</xdr:col>
      <xdr:colOff>790575</xdr:colOff>
      <xdr:row>68</xdr:row>
      <xdr:rowOff>542925</xdr:rowOff>
    </xdr:to>
    <xdr:pic>
      <xdr:nvPicPr>
        <xdr:cNvPr id="49966" name="Рисунок 34"/>
        <xdr:cNvPicPr>
          <a:picLocks noChangeAspect="1"/>
        </xdr:cNvPicPr>
      </xdr:nvPicPr>
      <xdr:blipFill>
        <a:blip xmlns:r="http://schemas.openxmlformats.org/officeDocument/2006/relationships" r:embed="rId52"/>
        <a:srcRect l="19969" t="23077" r="20325" b="20177"/>
        <a:stretch>
          <a:fillRect/>
        </a:stretch>
      </xdr:blipFill>
      <xdr:spPr bwMode="auto">
        <a:xfrm>
          <a:off x="85725" y="33842325"/>
          <a:ext cx="72390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2.bin"/><Relationship Id="rId4" Type="http://schemas.openxmlformats.org/officeDocument/2006/relationships/comments" Target="../comments9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3.bin"/><Relationship Id="rId4" Type="http://schemas.openxmlformats.org/officeDocument/2006/relationships/comments" Target="../comments10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5.bin"/><Relationship Id="rId1" Type="http://schemas.openxmlformats.org/officeDocument/2006/relationships/printerSettings" Target="../printerSettings/printerSettings14.bin"/><Relationship Id="rId5" Type="http://schemas.openxmlformats.org/officeDocument/2006/relationships/comments" Target="../comments11.xml"/><Relationship Id="rId4" Type="http://schemas.openxmlformats.org/officeDocument/2006/relationships/vmlDrawing" Target="../drawings/vmlDrawing11.v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Relationship Id="rId4" Type="http://schemas.openxmlformats.org/officeDocument/2006/relationships/comments" Target="../comments12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7.bin"/><Relationship Id="rId4" Type="http://schemas.openxmlformats.org/officeDocument/2006/relationships/comments" Target="../comments13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3.bin"/><Relationship Id="rId1" Type="http://schemas.openxmlformats.org/officeDocument/2006/relationships/printerSettings" Target="../printerSettings/printerSettings2.bin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eagleeyescctv.com/avn80x/en/about_video.htm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10.bin"/><Relationship Id="rId1" Type="http://schemas.openxmlformats.org/officeDocument/2006/relationships/printerSettings" Target="../printerSettings/printerSettings9.bin"/><Relationship Id="rId5" Type="http://schemas.openxmlformats.org/officeDocument/2006/relationships/comments" Target="../comments7.xml"/><Relationship Id="rId4" Type="http://schemas.openxmlformats.org/officeDocument/2006/relationships/vmlDrawing" Target="../drawings/vmlDrawing7.v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Relationship Id="rId4" Type="http://schemas.openxmlformats.org/officeDocument/2006/relationships/comments" Target="../comments8.xml"/></Relationships>
</file>

<file path=xl/worksheets/sheet1.xml><?xml version="1.0" encoding="utf-8"?>
<worksheet xmlns="http://schemas.openxmlformats.org/spreadsheetml/2006/main" xmlns:r="http://schemas.openxmlformats.org/officeDocument/2006/relationships">
  <sheetPr>
    <tabColor indexed="52"/>
  </sheetPr>
  <dimension ref="A10:E26"/>
  <sheetViews>
    <sheetView workbookViewId="0">
      <selection activeCell="A9" sqref="A9"/>
    </sheetView>
  </sheetViews>
  <sheetFormatPr defaultRowHeight="12.75"/>
  <cols>
    <col min="2" max="2" width="54.28515625" customWidth="1"/>
    <col min="3" max="3" width="18.28515625" customWidth="1"/>
  </cols>
  <sheetData>
    <row r="10" spans="1:5" ht="45" customHeight="1">
      <c r="A10" s="382">
        <v>1</v>
      </c>
      <c r="B10" s="525" t="s">
        <v>789</v>
      </c>
    </row>
    <row r="11" spans="1:5" ht="0.75" customHeight="1">
      <c r="A11" s="392"/>
      <c r="B11" s="393"/>
      <c r="C11" s="394"/>
      <c r="D11" s="394"/>
      <c r="E11" s="394"/>
    </row>
    <row r="12" spans="1:5" ht="45" customHeight="1">
      <c r="A12" s="382">
        <v>2</v>
      </c>
      <c r="B12" s="381" t="s">
        <v>786</v>
      </c>
    </row>
    <row r="13" spans="1:5" ht="45" customHeight="1">
      <c r="A13" s="382">
        <v>3</v>
      </c>
      <c r="B13" s="381" t="s">
        <v>853</v>
      </c>
    </row>
    <row r="14" spans="1:5" ht="45" customHeight="1">
      <c r="A14" s="382">
        <v>4</v>
      </c>
      <c r="B14" s="381" t="s">
        <v>787</v>
      </c>
    </row>
    <row r="15" spans="1:5" ht="45" customHeight="1">
      <c r="A15" s="382">
        <v>5</v>
      </c>
      <c r="B15" s="381" t="s">
        <v>788</v>
      </c>
    </row>
    <row r="16" spans="1:5" ht="0.75" customHeight="1">
      <c r="A16" s="392"/>
      <c r="B16" s="393"/>
      <c r="C16" s="394"/>
      <c r="D16" s="394"/>
      <c r="E16" s="394"/>
    </row>
    <row r="17" spans="1:5" ht="45" customHeight="1">
      <c r="A17" s="382">
        <v>6</v>
      </c>
      <c r="B17" s="381" t="s">
        <v>782</v>
      </c>
    </row>
    <row r="18" spans="1:5" ht="45" customHeight="1">
      <c r="A18" s="382">
        <v>7</v>
      </c>
      <c r="B18" s="381" t="s">
        <v>560</v>
      </c>
    </row>
    <row r="19" spans="1:5" ht="45" customHeight="1">
      <c r="A19" s="382">
        <v>8</v>
      </c>
      <c r="B19" s="381" t="s">
        <v>1015</v>
      </c>
    </row>
    <row r="20" spans="1:5" ht="45" customHeight="1">
      <c r="A20" s="382">
        <v>9</v>
      </c>
      <c r="B20" s="381" t="s">
        <v>783</v>
      </c>
    </row>
    <row r="21" spans="1:5" ht="0.75" customHeight="1">
      <c r="A21" s="392"/>
      <c r="B21" s="393"/>
      <c r="C21" s="394"/>
      <c r="D21" s="394"/>
      <c r="E21" s="394"/>
    </row>
    <row r="22" spans="1:5" ht="45" customHeight="1">
      <c r="A22" s="382">
        <v>10</v>
      </c>
      <c r="B22" s="381" t="s">
        <v>313</v>
      </c>
    </row>
    <row r="23" spans="1:5" ht="45" customHeight="1">
      <c r="A23" s="382">
        <v>11</v>
      </c>
      <c r="B23" s="381" t="s">
        <v>785</v>
      </c>
    </row>
    <row r="24" spans="1:5" ht="45" customHeight="1">
      <c r="A24" s="382">
        <v>12</v>
      </c>
      <c r="B24" s="381" t="s">
        <v>220</v>
      </c>
    </row>
    <row r="25" spans="1:5" ht="45" customHeight="1">
      <c r="A25" s="382">
        <v>13</v>
      </c>
      <c r="B25" s="381" t="s">
        <v>784</v>
      </c>
    </row>
    <row r="26" spans="1:5" ht="45" customHeight="1">
      <c r="A26" s="382">
        <v>14</v>
      </c>
      <c r="B26" s="381" t="s">
        <v>219</v>
      </c>
    </row>
  </sheetData>
  <phoneticPr fontId="2" type="noConversion"/>
  <hyperlinks>
    <hyperlink ref="B12" location="АНАЛОГ.ВИДЕО!A1" display="АНАЛОГОВОЕ ВИДЕОНАБЛЮДЕНИЕ"/>
    <hyperlink ref="B14" location="IP.ВИДЕО!A1" display="СЕТЕВОЕ IP ВИДЕОНАБЛЮДЕНИЕ"/>
    <hyperlink ref="B15" location="ОБЪЕКТИВЫ!A1" display="ОБЪЕКТИВЫ К КАМЕРАМ ВИДЕОНАБЛЮДЕНИЯ"/>
    <hyperlink ref="B17" location="СКД!A1" display="СИСТЕМЫ КОНТРОЛЯ ДОСТУПА И УЧЕТА ПОСЕТИТЕЛЕЙ"/>
    <hyperlink ref="B18" location="ОПС!A1" display="СИСЕТМЫ ОХРАНО-ПОЖАРНОЙ СИГНАЛИЗАЦИИ"/>
    <hyperlink ref="B19" location="РАДИОСТАНЦИИ!A1" display="РАДИОСТАНЦИИ"/>
    <hyperlink ref="B20" location="АНТИКРАжКА!A1" display="АНТИКРАЖНЫЕ СИСТЕМЫ"/>
    <hyperlink ref="B23" location="АКСЕССУАРЫ!A1" display="АКСЕССУАРЫ И ВСПОМОГАТЕЛЬНОЕ ОБОРУДОВАНИЕ"/>
    <hyperlink ref="B24" location="ЭЛ.ПИТАНИЕ!A1" display="ИСТОЧНИКИ ЭЛЕКТРИЧЕСКОГО ПИТАНИЯ"/>
    <hyperlink ref="B26" location="РАСХОДНИКИ!A1" display="РАСХОДНЫЕ МАТЕРИАЛЫ"/>
    <hyperlink ref="B25" location="ВОЛС!A1" display="ВОЛС ОПТОВОЛОКОННОЕ ОБОРУДОВАНИЕ"/>
    <hyperlink ref="B22" location="СЕТЕВОЕ.ОБОРУДОВАНИЕ!A1" display="СЕТЕВОЕ ОБОРУДОВАНИЕ И СЕРВЕРА"/>
    <hyperlink ref="B13" location="HD.ВИДЕО!A1" display="HD-TVI ВИДЕОНАБЛЮДЕНИЕ"/>
    <hyperlink ref="B10" location="'! АКЦИЯ !'!A1" display="РАСПРОДАЖИ, АКЦИИ И СПЕЦИАЛЬНЫЕ ПРЕДЛОЖЕНИЯ"/>
  </hyperlinks>
  <printOptions horizontalCentered="1"/>
  <pageMargins left="0" right="0" top="0.19685039370078741" bottom="0.19685039370078741" header="0.19685039370078741" footer="0.19685039370078741"/>
  <pageSetup paperSize="9" orientation="portrait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>
  <sheetPr>
    <tabColor theme="8" tint="0.39997558519241921"/>
  </sheetPr>
  <dimension ref="A1:J47"/>
  <sheetViews>
    <sheetView zoomScaleNormal="75" workbookViewId="0">
      <pane ySplit="9" topLeftCell="A10" activePane="bottomLeft" state="frozenSplit"/>
      <selection pane="bottomLeft" activeCell="F14" sqref="F14"/>
    </sheetView>
  </sheetViews>
  <sheetFormatPr defaultRowHeight="12.75"/>
  <cols>
    <col min="1" max="1" width="0.28515625" style="1" customWidth="1"/>
    <col min="2" max="2" width="12.7109375" style="18" customWidth="1"/>
    <col min="3" max="3" width="0.42578125" style="18" customWidth="1"/>
    <col min="4" max="5" width="14.7109375" style="1" customWidth="1"/>
    <col min="6" max="6" width="54.28515625" style="1" customWidth="1"/>
    <col min="7" max="7" width="0.42578125" style="1" customWidth="1"/>
    <col min="8" max="9" width="9.7109375" style="1" customWidth="1"/>
    <col min="10" max="10" width="9.7109375" style="111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165"/>
      <c r="C2" s="165"/>
      <c r="D2" s="165"/>
      <c r="E2" s="165"/>
      <c r="F2" s="165"/>
      <c r="G2" s="165"/>
      <c r="H2" s="165"/>
      <c r="I2" s="165"/>
      <c r="J2" s="115"/>
    </row>
    <row r="3" spans="1:10" ht="13.5" customHeight="1">
      <c r="B3" s="165"/>
      <c r="C3" s="165"/>
      <c r="D3" s="165"/>
      <c r="E3" s="165"/>
      <c r="F3" s="165"/>
      <c r="G3" s="165"/>
      <c r="H3" s="165"/>
      <c r="I3" s="165"/>
      <c r="J3" s="115"/>
    </row>
    <row r="4" spans="1:10" ht="13.5" customHeight="1">
      <c r="B4" s="165"/>
      <c r="C4" s="165"/>
      <c r="D4" s="165"/>
      <c r="E4" s="165"/>
      <c r="F4" s="165"/>
      <c r="G4" s="165"/>
      <c r="H4" s="165"/>
      <c r="I4" s="165"/>
      <c r="J4" s="115"/>
    </row>
    <row r="5" spans="1:10" ht="13.5" customHeight="1">
      <c r="B5" s="165"/>
      <c r="C5" s="165"/>
      <c r="D5" s="165"/>
      <c r="E5" s="165"/>
      <c r="F5" s="165"/>
      <c r="G5" s="165"/>
      <c r="H5" s="165"/>
      <c r="I5" s="165"/>
      <c r="J5" s="115"/>
    </row>
    <row r="6" spans="1:10" ht="13.5" customHeight="1">
      <c r="B6" s="165"/>
      <c r="C6" s="165"/>
      <c r="D6" s="165"/>
      <c r="E6" s="165"/>
      <c r="F6" s="165"/>
      <c r="G6" s="165"/>
      <c r="H6" s="165"/>
      <c r="I6" s="165"/>
      <c r="J6" s="115"/>
    </row>
    <row r="7" spans="1:10" ht="2.25" customHeight="1">
      <c r="A7" s="2"/>
      <c r="B7" s="3"/>
      <c r="C7" s="3"/>
      <c r="D7" s="4"/>
      <c r="E7" s="4"/>
      <c r="F7" s="4"/>
      <c r="G7" s="4"/>
      <c r="H7" s="4"/>
      <c r="I7" s="5"/>
    </row>
    <row r="8" spans="1:10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A9" s="6"/>
      <c r="B9" s="713"/>
      <c r="C9" s="713"/>
      <c r="D9" s="713"/>
      <c r="E9" s="713"/>
      <c r="F9" s="713"/>
      <c r="G9" s="713"/>
      <c r="H9" s="713"/>
      <c r="I9" s="713"/>
    </row>
    <row r="10" spans="1:10" ht="2.25" customHeight="1">
      <c r="B10" s="14"/>
      <c r="C10" s="14"/>
      <c r="D10" s="8"/>
      <c r="E10" s="11"/>
      <c r="F10" s="11"/>
      <c r="G10" s="17"/>
      <c r="H10" s="17"/>
      <c r="I10" s="16"/>
    </row>
    <row r="11" spans="1:10" ht="15" customHeight="1">
      <c r="B11" s="731" t="s">
        <v>840</v>
      </c>
      <c r="C11" s="732"/>
      <c r="D11" s="732"/>
      <c r="E11" s="732"/>
      <c r="F11" s="732"/>
      <c r="G11" s="732"/>
      <c r="H11" s="732"/>
      <c r="I11" s="380"/>
      <c r="J11" s="380"/>
    </row>
    <row r="12" spans="1:10" ht="2.4500000000000002" customHeight="1">
      <c r="B12" s="46"/>
      <c r="C12" s="45"/>
      <c r="D12" s="45"/>
      <c r="E12" s="45"/>
      <c r="F12" s="45"/>
      <c r="G12" s="48"/>
      <c r="H12" s="45"/>
      <c r="I12" s="47"/>
      <c r="J12" s="115"/>
    </row>
    <row r="13" spans="1:10" ht="102" customHeight="1">
      <c r="B13" s="142"/>
      <c r="C13" s="61"/>
      <c r="D13" s="128" t="s">
        <v>841</v>
      </c>
      <c r="E13" s="351" t="s">
        <v>843</v>
      </c>
      <c r="F13" s="127" t="s">
        <v>1694</v>
      </c>
      <c r="G13" s="103"/>
      <c r="H13" s="190">
        <v>288500</v>
      </c>
      <c r="I13" s="194">
        <f>H13*0.9</f>
        <v>259650</v>
      </c>
      <c r="J13" s="182">
        <f>H13*0.8</f>
        <v>230800</v>
      </c>
    </row>
    <row r="14" spans="1:10" ht="102" customHeight="1">
      <c r="B14" s="142"/>
      <c r="C14" s="14"/>
      <c r="D14" s="128" t="s">
        <v>841</v>
      </c>
      <c r="E14" s="351" t="s">
        <v>842</v>
      </c>
      <c r="F14" s="127" t="s">
        <v>1641</v>
      </c>
      <c r="G14" s="17"/>
      <c r="H14" s="190">
        <v>394000</v>
      </c>
      <c r="I14" s="194">
        <f t="shared" ref="I14:I19" si="0">H14*0.9</f>
        <v>354600</v>
      </c>
      <c r="J14" s="182">
        <f t="shared" ref="J14:J19" si="1">H14*0.8</f>
        <v>315200</v>
      </c>
    </row>
    <row r="15" spans="1:10" ht="102" customHeight="1">
      <c r="B15" s="142"/>
      <c r="C15" s="61"/>
      <c r="D15" s="128" t="s">
        <v>1511</v>
      </c>
      <c r="E15" s="351" t="s">
        <v>16</v>
      </c>
      <c r="F15" s="127" t="s">
        <v>1510</v>
      </c>
      <c r="G15" s="103"/>
      <c r="H15" s="190">
        <v>443500</v>
      </c>
      <c r="I15" s="194">
        <f t="shared" si="0"/>
        <v>399150</v>
      </c>
      <c r="J15" s="182">
        <f t="shared" si="1"/>
        <v>354800</v>
      </c>
    </row>
    <row r="16" spans="1:10" ht="145.5" customHeight="1">
      <c r="B16" s="142"/>
      <c r="C16" s="61"/>
      <c r="D16" s="128" t="s">
        <v>245</v>
      </c>
      <c r="E16" s="351" t="s">
        <v>244</v>
      </c>
      <c r="F16" s="127" t="s">
        <v>246</v>
      </c>
      <c r="G16" s="103"/>
      <c r="H16" s="189">
        <v>1105000</v>
      </c>
      <c r="I16" s="194">
        <f t="shared" si="0"/>
        <v>994500</v>
      </c>
      <c r="J16" s="182">
        <f t="shared" si="1"/>
        <v>884000</v>
      </c>
    </row>
    <row r="17" spans="2:10" ht="69" customHeight="1">
      <c r="B17" s="142"/>
      <c r="C17" s="61"/>
      <c r="D17" s="128" t="s">
        <v>1513</v>
      </c>
      <c r="E17" s="351" t="s">
        <v>1512</v>
      </c>
      <c r="F17" s="127" t="s">
        <v>243</v>
      </c>
      <c r="G17" s="103"/>
      <c r="H17" s="190">
        <v>217900</v>
      </c>
      <c r="I17" s="194">
        <f t="shared" si="0"/>
        <v>196110</v>
      </c>
      <c r="J17" s="182">
        <f t="shared" si="1"/>
        <v>174320</v>
      </c>
    </row>
    <row r="18" spans="2:10" ht="78" customHeight="1">
      <c r="B18" s="142"/>
      <c r="C18" s="14"/>
      <c r="D18" s="128" t="s">
        <v>247</v>
      </c>
      <c r="E18" s="351" t="s">
        <v>252</v>
      </c>
      <c r="F18" s="127" t="s">
        <v>253</v>
      </c>
      <c r="G18" s="17"/>
      <c r="H18" s="190">
        <v>521200</v>
      </c>
      <c r="I18" s="194">
        <f t="shared" si="0"/>
        <v>469080</v>
      </c>
      <c r="J18" s="182">
        <f t="shared" si="1"/>
        <v>416960</v>
      </c>
    </row>
    <row r="19" spans="2:10" ht="78" customHeight="1">
      <c r="B19" s="142"/>
      <c r="C19" s="14"/>
      <c r="D19" s="128" t="s">
        <v>247</v>
      </c>
      <c r="E19" s="351" t="s">
        <v>445</v>
      </c>
      <c r="F19" s="127" t="s">
        <v>790</v>
      </c>
      <c r="G19" s="17"/>
      <c r="H19" s="190">
        <v>521200</v>
      </c>
      <c r="I19" s="194">
        <f t="shared" si="0"/>
        <v>469080</v>
      </c>
      <c r="J19" s="182">
        <f t="shared" si="1"/>
        <v>416960</v>
      </c>
    </row>
    <row r="20" spans="2:10" ht="2.25" customHeight="1">
      <c r="B20" s="14"/>
      <c r="C20" s="14"/>
      <c r="D20" s="8"/>
      <c r="E20" s="11"/>
      <c r="F20" s="11"/>
      <c r="G20" s="17"/>
      <c r="H20" s="17"/>
      <c r="I20" s="16"/>
    </row>
    <row r="21" spans="2:10" ht="15" customHeight="1">
      <c r="B21" s="731" t="s">
        <v>996</v>
      </c>
      <c r="C21" s="732"/>
      <c r="D21" s="732"/>
      <c r="E21" s="732"/>
      <c r="F21" s="732"/>
      <c r="G21" s="732"/>
      <c r="H21" s="732"/>
      <c r="I21" s="380"/>
      <c r="J21" s="380"/>
    </row>
    <row r="22" spans="2:10" ht="2.25" customHeight="1">
      <c r="B22" s="45"/>
      <c r="C22" s="45"/>
      <c r="D22" s="45"/>
      <c r="E22" s="45"/>
      <c r="F22" s="45"/>
      <c r="G22" s="48"/>
      <c r="H22" s="45"/>
      <c r="I22" s="45"/>
      <c r="J22" s="115"/>
    </row>
    <row r="23" spans="2:10" ht="90" customHeight="1">
      <c r="B23" s="127"/>
      <c r="C23" s="157"/>
      <c r="D23" s="123" t="s">
        <v>706</v>
      </c>
      <c r="E23" s="126" t="s">
        <v>957</v>
      </c>
      <c r="F23" s="127" t="s">
        <v>954</v>
      </c>
      <c r="G23" s="105"/>
      <c r="H23" s="192">
        <v>20700</v>
      </c>
      <c r="I23" s="194">
        <f>H23*0.9</f>
        <v>18630</v>
      </c>
      <c r="J23" s="281">
        <f>H23*0.8</f>
        <v>16560</v>
      </c>
    </row>
    <row r="24" spans="2:10" ht="90" customHeight="1">
      <c r="B24" s="127"/>
      <c r="C24" s="157"/>
      <c r="D24" s="123" t="s">
        <v>706</v>
      </c>
      <c r="E24" s="126" t="s">
        <v>446</v>
      </c>
      <c r="F24" s="127" t="s">
        <v>955</v>
      </c>
      <c r="G24" s="105"/>
      <c r="H24" s="192">
        <v>31500</v>
      </c>
      <c r="I24" s="194">
        <f t="shared" ref="I24:I29" si="2">H24*0.9</f>
        <v>28350</v>
      </c>
      <c r="J24" s="281">
        <f t="shared" ref="J24:J29" si="3">H24*0.8</f>
        <v>25200</v>
      </c>
    </row>
    <row r="25" spans="2:10" ht="102" customHeight="1">
      <c r="B25" s="122"/>
      <c r="C25" s="61"/>
      <c r="D25" s="123" t="s">
        <v>706</v>
      </c>
      <c r="E25" s="126" t="s">
        <v>791</v>
      </c>
      <c r="F25" s="127" t="s">
        <v>956</v>
      </c>
      <c r="G25" s="103"/>
      <c r="H25" s="192">
        <v>53800</v>
      </c>
      <c r="I25" s="194">
        <f t="shared" si="2"/>
        <v>48420</v>
      </c>
      <c r="J25" s="281">
        <f t="shared" si="3"/>
        <v>43040</v>
      </c>
    </row>
    <row r="26" spans="2:10" ht="54" customHeight="1">
      <c r="B26" s="122"/>
      <c r="C26" s="14"/>
      <c r="D26" s="123" t="s">
        <v>37</v>
      </c>
      <c r="E26" s="265" t="s">
        <v>958</v>
      </c>
      <c r="F26" s="127" t="s">
        <v>158</v>
      </c>
      <c r="G26" s="17"/>
      <c r="H26" s="192">
        <v>19200</v>
      </c>
      <c r="I26" s="194">
        <f t="shared" si="2"/>
        <v>17280</v>
      </c>
      <c r="J26" s="281">
        <f t="shared" si="3"/>
        <v>15360</v>
      </c>
    </row>
    <row r="27" spans="2:10" ht="54" customHeight="1">
      <c r="B27" s="122"/>
      <c r="C27" s="14"/>
      <c r="D27" s="123" t="s">
        <v>37</v>
      </c>
      <c r="E27" s="265" t="s">
        <v>961</v>
      </c>
      <c r="F27" s="127" t="s">
        <v>962</v>
      </c>
      <c r="G27" s="17"/>
      <c r="H27" s="192">
        <v>37000</v>
      </c>
      <c r="I27" s="194">
        <f t="shared" si="2"/>
        <v>33300</v>
      </c>
      <c r="J27" s="281">
        <f t="shared" si="3"/>
        <v>29600</v>
      </c>
    </row>
    <row r="28" spans="2:10" ht="54" customHeight="1">
      <c r="B28" s="122"/>
      <c r="C28" s="14"/>
      <c r="D28" s="598" t="s">
        <v>599</v>
      </c>
      <c r="E28" s="641" t="s">
        <v>959</v>
      </c>
      <c r="F28" s="578" t="s">
        <v>911</v>
      </c>
      <c r="G28" s="606"/>
      <c r="H28" s="550">
        <v>29500</v>
      </c>
      <c r="I28" s="532">
        <f t="shared" si="2"/>
        <v>26550</v>
      </c>
      <c r="J28" s="653">
        <f t="shared" si="3"/>
        <v>23600</v>
      </c>
    </row>
    <row r="29" spans="2:10" ht="54" customHeight="1">
      <c r="B29" s="122"/>
      <c r="C29" s="14"/>
      <c r="D29" s="598" t="s">
        <v>599</v>
      </c>
      <c r="E29" s="641" t="s">
        <v>960</v>
      </c>
      <c r="F29" s="578" t="s">
        <v>58</v>
      </c>
      <c r="G29" s="606"/>
      <c r="H29" s="550">
        <v>32900</v>
      </c>
      <c r="I29" s="532">
        <f t="shared" si="2"/>
        <v>29610</v>
      </c>
      <c r="J29" s="653">
        <f t="shared" si="3"/>
        <v>26320</v>
      </c>
    </row>
    <row r="30" spans="2:10" ht="2.25" customHeight="1">
      <c r="B30" s="14"/>
      <c r="C30" s="14"/>
      <c r="D30" s="8"/>
      <c r="E30" s="11"/>
      <c r="F30" s="11"/>
      <c r="G30" s="17"/>
      <c r="H30" s="17"/>
      <c r="I30" s="16"/>
    </row>
    <row r="31" spans="2:10" ht="15" customHeight="1">
      <c r="B31" s="731" t="s">
        <v>203</v>
      </c>
      <c r="C31" s="732"/>
      <c r="D31" s="732"/>
      <c r="E31" s="732"/>
      <c r="F31" s="732"/>
      <c r="G31" s="732"/>
      <c r="H31" s="732"/>
      <c r="I31" s="380"/>
      <c r="J31" s="380"/>
    </row>
    <row r="32" spans="2:10" ht="2.25" customHeight="1">
      <c r="B32" s="45"/>
      <c r="C32" s="45"/>
      <c r="D32" s="45"/>
      <c r="E32" s="45"/>
      <c r="F32" s="45"/>
      <c r="G32" s="48"/>
      <c r="H32" s="45"/>
      <c r="I32" s="45"/>
      <c r="J32" s="115"/>
    </row>
    <row r="33" spans="2:10" ht="57" customHeight="1">
      <c r="B33" s="127"/>
      <c r="C33" s="307"/>
      <c r="D33" s="247" t="s">
        <v>1732</v>
      </c>
      <c r="E33" s="470" t="s">
        <v>963</v>
      </c>
      <c r="F33" s="159" t="s">
        <v>1733</v>
      </c>
      <c r="G33" s="307"/>
      <c r="H33" s="190">
        <v>38900</v>
      </c>
      <c r="I33" s="194">
        <f>H33*0.9</f>
        <v>35010</v>
      </c>
      <c r="J33" s="182">
        <f>H33*0.8</f>
        <v>31120</v>
      </c>
    </row>
    <row r="34" spans="2:10" ht="57" customHeight="1">
      <c r="B34" s="127"/>
      <c r="C34" s="307"/>
      <c r="D34" s="247" t="s">
        <v>1732</v>
      </c>
      <c r="E34" s="470" t="s">
        <v>860</v>
      </c>
      <c r="F34" s="159" t="s">
        <v>859</v>
      </c>
      <c r="G34" s="21"/>
      <c r="H34" s="190">
        <v>53000</v>
      </c>
      <c r="I34" s="194">
        <f>H34*0.9</f>
        <v>47700</v>
      </c>
      <c r="J34" s="182">
        <f>H34*0.8</f>
        <v>42400</v>
      </c>
    </row>
    <row r="35" spans="2:10" ht="57" customHeight="1">
      <c r="B35" s="127"/>
      <c r="C35" s="21"/>
      <c r="D35" s="247" t="s">
        <v>1732</v>
      </c>
      <c r="E35" s="470" t="s">
        <v>861</v>
      </c>
      <c r="F35" s="159" t="s">
        <v>862</v>
      </c>
      <c r="G35" s="21"/>
      <c r="H35" s="190">
        <v>72400</v>
      </c>
      <c r="I35" s="194">
        <f>H35*0.9</f>
        <v>65160</v>
      </c>
      <c r="J35" s="182">
        <f>H35*0.8</f>
        <v>57920</v>
      </c>
    </row>
    <row r="36" spans="2:10" ht="57" customHeight="1" thickBot="1">
      <c r="B36" s="127"/>
      <c r="C36" s="312"/>
      <c r="D36" s="247" t="s">
        <v>1732</v>
      </c>
      <c r="E36" s="470" t="s">
        <v>863</v>
      </c>
      <c r="F36" s="159" t="s">
        <v>864</v>
      </c>
      <c r="G36" s="312"/>
      <c r="H36" s="190">
        <v>98400</v>
      </c>
      <c r="I36" s="194">
        <f>H36*0.9</f>
        <v>88560</v>
      </c>
      <c r="J36" s="182">
        <f>H36*0.8</f>
        <v>78720</v>
      </c>
    </row>
    <row r="40" spans="2:10">
      <c r="J40" s="114"/>
    </row>
    <row r="41" spans="2:10">
      <c r="J41" s="114"/>
    </row>
    <row r="42" spans="2:10">
      <c r="J42" s="114"/>
    </row>
    <row r="43" spans="2:10">
      <c r="J43" s="114"/>
    </row>
    <row r="44" spans="2:10">
      <c r="J44" s="114"/>
    </row>
    <row r="45" spans="2:10">
      <c r="J45" s="114"/>
    </row>
    <row r="46" spans="2:10">
      <c r="J46" s="114"/>
    </row>
    <row r="47" spans="2:10">
      <c r="J47" s="114"/>
    </row>
  </sheetData>
  <mergeCells count="4">
    <mergeCell ref="B11:H11"/>
    <mergeCell ref="B31:H31"/>
    <mergeCell ref="B9:I9"/>
    <mergeCell ref="B21:H21"/>
  </mergeCells>
  <phoneticPr fontId="6" type="noConversion"/>
  <printOptions horizontalCentered="1"/>
  <pageMargins left="0.19685039370078741" right="0.19685039370078741" top="0.19685039370078741" bottom="0.19685039370078741" header="0.19685039370078741" footer="0.19685039370078741"/>
  <pageSetup paperSize="9" scale="90" orientation="portrait" r:id="rId1"/>
  <headerFooter alignWithMargins="0"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>
  <sheetPr>
    <tabColor theme="7" tint="0.39997558519241921"/>
  </sheetPr>
  <dimension ref="A1:J86"/>
  <sheetViews>
    <sheetView zoomScaleNormal="75" workbookViewId="0">
      <pane ySplit="9" topLeftCell="A34" activePane="bottomLeft" state="frozenSplit"/>
      <selection pane="bottomLeft" activeCell="F52" sqref="D51:F52"/>
    </sheetView>
  </sheetViews>
  <sheetFormatPr defaultRowHeight="12.75"/>
  <cols>
    <col min="1" max="1" width="0.28515625" style="1" customWidth="1"/>
    <col min="2" max="2" width="12.7109375" style="18" customWidth="1"/>
    <col min="3" max="3" width="0.42578125" style="18" customWidth="1"/>
    <col min="4" max="5" width="14.7109375" style="1" customWidth="1"/>
    <col min="6" max="6" width="54.28515625" style="1" customWidth="1"/>
    <col min="7" max="7" width="0.42578125" style="1" customWidth="1"/>
    <col min="8" max="9" width="9.7109375" style="1" customWidth="1"/>
    <col min="10" max="10" width="9.7109375" style="111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165"/>
      <c r="C2" s="165"/>
      <c r="D2" s="165"/>
      <c r="E2" s="165"/>
      <c r="F2" s="165"/>
      <c r="G2" s="165"/>
      <c r="H2" s="165"/>
      <c r="I2" s="165"/>
      <c r="J2" s="115"/>
    </row>
    <row r="3" spans="1:10" ht="13.5" customHeight="1">
      <c r="B3" s="165"/>
      <c r="C3" s="165"/>
      <c r="D3" s="165"/>
      <c r="E3" s="165"/>
      <c r="F3" s="165"/>
      <c r="G3" s="165"/>
      <c r="H3" s="165"/>
      <c r="I3" s="165"/>
      <c r="J3" s="115"/>
    </row>
    <row r="4" spans="1:10" ht="13.5" customHeight="1">
      <c r="B4" s="165"/>
      <c r="C4" s="165"/>
      <c r="D4" s="165"/>
      <c r="E4" s="165"/>
      <c r="F4" s="165"/>
      <c r="G4" s="165"/>
      <c r="H4" s="165"/>
      <c r="I4" s="165"/>
      <c r="J4" s="115"/>
    </row>
    <row r="5" spans="1:10" ht="13.5" customHeight="1">
      <c r="B5" s="165"/>
      <c r="C5" s="165"/>
      <c r="D5" s="165"/>
      <c r="E5" s="165"/>
      <c r="F5" s="165"/>
      <c r="G5" s="165"/>
      <c r="H5" s="165"/>
      <c r="I5" s="165"/>
      <c r="J5" s="115"/>
    </row>
    <row r="6" spans="1:10" ht="13.5" customHeight="1">
      <c r="B6" s="165"/>
      <c r="C6" s="165"/>
      <c r="D6" s="165"/>
      <c r="E6" s="165"/>
      <c r="F6" s="165"/>
      <c r="G6" s="165"/>
      <c r="H6" s="165"/>
      <c r="I6" s="165"/>
      <c r="J6" s="115"/>
    </row>
    <row r="7" spans="1:10" ht="2.25" customHeight="1">
      <c r="A7" s="2"/>
      <c r="B7" s="3"/>
      <c r="C7" s="3"/>
      <c r="D7" s="4"/>
      <c r="E7" s="4"/>
      <c r="F7" s="4"/>
      <c r="G7" s="4"/>
      <c r="H7" s="4"/>
      <c r="I7" s="5"/>
    </row>
    <row r="8" spans="1:10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A9" s="6"/>
      <c r="B9" s="713"/>
      <c r="C9" s="713"/>
      <c r="D9" s="713"/>
      <c r="E9" s="713"/>
      <c r="F9" s="713"/>
      <c r="G9" s="713"/>
      <c r="H9" s="713"/>
      <c r="I9" s="713"/>
    </row>
    <row r="10" spans="1:10" ht="2.25" customHeight="1">
      <c r="B10" s="14"/>
      <c r="C10" s="14"/>
      <c r="D10" s="8"/>
      <c r="E10" s="11"/>
      <c r="F10" s="11"/>
      <c r="G10" s="17"/>
      <c r="H10" s="17"/>
      <c r="I10" s="16"/>
    </row>
    <row r="11" spans="1:10" ht="15" customHeight="1">
      <c r="B11" s="701" t="s">
        <v>850</v>
      </c>
      <c r="C11" s="701"/>
      <c r="D11" s="701"/>
      <c r="E11" s="701"/>
      <c r="F11" s="701"/>
      <c r="G11" s="701"/>
      <c r="H11" s="701"/>
      <c r="I11" s="371"/>
      <c r="J11" s="371"/>
    </row>
    <row r="12" spans="1:10" ht="2.4500000000000002" customHeight="1">
      <c r="B12" s="46"/>
      <c r="C12" s="45"/>
      <c r="D12" s="45"/>
      <c r="E12" s="45"/>
      <c r="F12" s="45"/>
      <c r="G12" s="48"/>
      <c r="H12" s="45"/>
      <c r="I12" s="47"/>
      <c r="J12" s="115"/>
    </row>
    <row r="13" spans="1:10" ht="124.5" customHeight="1">
      <c r="B13" s="142"/>
      <c r="C13" s="14"/>
      <c r="D13" s="587" t="s">
        <v>1318</v>
      </c>
      <c r="E13" s="594" t="s">
        <v>1320</v>
      </c>
      <c r="F13" s="578" t="s">
        <v>92</v>
      </c>
      <c r="G13" s="606"/>
      <c r="H13" s="580">
        <v>62000</v>
      </c>
      <c r="I13" s="532">
        <f>H13*0.85</f>
        <v>52700</v>
      </c>
      <c r="J13" s="533">
        <f>H13*0.7</f>
        <v>43400</v>
      </c>
    </row>
    <row r="14" spans="1:10" ht="144" customHeight="1">
      <c r="B14" s="142"/>
      <c r="C14" s="14"/>
      <c r="D14" s="173" t="s">
        <v>1318</v>
      </c>
      <c r="E14" s="351" t="s">
        <v>1319</v>
      </c>
      <c r="F14" s="127" t="s">
        <v>1317</v>
      </c>
      <c r="G14" s="17"/>
      <c r="H14" s="190">
        <v>89000</v>
      </c>
      <c r="I14" s="194">
        <f>H14*0.85</f>
        <v>75650</v>
      </c>
      <c r="J14" s="182">
        <f>H14*0.7</f>
        <v>62299.999999999993</v>
      </c>
    </row>
    <row r="15" spans="1:10" ht="48" customHeight="1">
      <c r="B15" s="142"/>
      <c r="C15" s="14"/>
      <c r="D15" s="128" t="s">
        <v>1199</v>
      </c>
      <c r="E15" s="351" t="s">
        <v>1202</v>
      </c>
      <c r="F15" s="127" t="s">
        <v>865</v>
      </c>
      <c r="G15" s="17"/>
      <c r="H15" s="190">
        <v>2800</v>
      </c>
      <c r="I15" s="194">
        <f>H15*0.85</f>
        <v>2380</v>
      </c>
      <c r="J15" s="182">
        <f>H15*0.7</f>
        <v>1959.9999999999998</v>
      </c>
    </row>
    <row r="16" spans="1:10" ht="48" customHeight="1">
      <c r="B16" s="142"/>
      <c r="C16" s="14"/>
      <c r="D16" s="128" t="s">
        <v>1200</v>
      </c>
      <c r="E16" s="351" t="s">
        <v>1201</v>
      </c>
      <c r="F16" s="127" t="s">
        <v>1473</v>
      </c>
      <c r="G16" s="17"/>
      <c r="H16" s="190">
        <v>9300</v>
      </c>
      <c r="I16" s="194">
        <f>H16*0.85</f>
        <v>7905</v>
      </c>
      <c r="J16" s="182">
        <f>H16*0.7</f>
        <v>6510</v>
      </c>
    </row>
    <row r="17" spans="2:10" ht="2.25" customHeight="1">
      <c r="B17" s="14"/>
      <c r="C17" s="14"/>
      <c r="D17" s="8"/>
      <c r="E17" s="11"/>
      <c r="F17" s="11"/>
      <c r="G17" s="17"/>
      <c r="H17" s="17"/>
      <c r="I17" s="16"/>
    </row>
    <row r="18" spans="2:10" ht="15" customHeight="1">
      <c r="B18" s="731" t="s">
        <v>1102</v>
      </c>
      <c r="C18" s="732"/>
      <c r="D18" s="732"/>
      <c r="E18" s="732"/>
      <c r="F18" s="732"/>
      <c r="G18" s="732"/>
      <c r="H18" s="732"/>
      <c r="I18" s="380"/>
      <c r="J18" s="380"/>
    </row>
    <row r="19" spans="2:10" ht="2.25" customHeight="1">
      <c r="B19" s="45"/>
      <c r="C19" s="45"/>
      <c r="D19" s="45"/>
      <c r="E19" s="45"/>
      <c r="F19" s="45"/>
      <c r="G19" s="48"/>
      <c r="H19" s="45"/>
      <c r="I19" s="45"/>
      <c r="J19" s="115"/>
    </row>
    <row r="20" spans="2:10" ht="48" customHeight="1">
      <c r="B20" s="127"/>
      <c r="C20" s="21"/>
      <c r="D20" s="116" t="s">
        <v>304</v>
      </c>
      <c r="E20" s="166" t="s">
        <v>679</v>
      </c>
      <c r="F20" s="306" t="s">
        <v>1689</v>
      </c>
      <c r="G20" s="21"/>
      <c r="H20" s="190">
        <v>1200</v>
      </c>
      <c r="I20" s="191">
        <f>H20*0.85</f>
        <v>1020</v>
      </c>
      <c r="J20" s="182">
        <f>H20*0.7</f>
        <v>840</v>
      </c>
    </row>
    <row r="21" spans="2:10" ht="48" customHeight="1">
      <c r="B21" s="127"/>
      <c r="C21" s="21"/>
      <c r="D21" s="116" t="s">
        <v>304</v>
      </c>
      <c r="E21" s="166" t="s">
        <v>675</v>
      </c>
      <c r="F21" s="306" t="s">
        <v>1688</v>
      </c>
      <c r="G21" s="21"/>
      <c r="H21" s="190">
        <v>4200</v>
      </c>
      <c r="I21" s="191">
        <f>H21*0.85</f>
        <v>3570</v>
      </c>
      <c r="J21" s="182">
        <f>H21*0.7</f>
        <v>2940</v>
      </c>
    </row>
    <row r="22" spans="2:10" ht="48" customHeight="1">
      <c r="B22" s="127"/>
      <c r="C22" s="21"/>
      <c r="D22" s="578" t="s">
        <v>303</v>
      </c>
      <c r="E22" s="599" t="s">
        <v>678</v>
      </c>
      <c r="F22" s="578" t="s">
        <v>1074</v>
      </c>
      <c r="G22" s="654"/>
      <c r="H22" s="580">
        <v>6500</v>
      </c>
      <c r="I22" s="551">
        <f>H22*0.85</f>
        <v>5525</v>
      </c>
      <c r="J22" s="533">
        <f>H22*0.7</f>
        <v>4550</v>
      </c>
    </row>
    <row r="23" spans="2:10" ht="48" customHeight="1">
      <c r="B23" s="127"/>
      <c r="C23" s="21"/>
      <c r="D23" s="127" t="s">
        <v>302</v>
      </c>
      <c r="E23" s="126" t="s">
        <v>229</v>
      </c>
      <c r="F23" s="127" t="s">
        <v>230</v>
      </c>
      <c r="G23" s="21"/>
      <c r="H23" s="190">
        <v>9000</v>
      </c>
      <c r="I23" s="191">
        <f>H23*0.85</f>
        <v>7650</v>
      </c>
      <c r="J23" s="182">
        <f>H23*0.7</f>
        <v>6300</v>
      </c>
    </row>
    <row r="24" spans="2:10" ht="48" customHeight="1">
      <c r="B24" s="127"/>
      <c r="C24" s="21"/>
      <c r="D24" s="616" t="s">
        <v>301</v>
      </c>
      <c r="E24" s="599" t="s">
        <v>91</v>
      </c>
      <c r="F24" s="578" t="s">
        <v>90</v>
      </c>
      <c r="G24" s="654"/>
      <c r="H24" s="580">
        <v>13900</v>
      </c>
      <c r="I24" s="551">
        <f>H24*0.85</f>
        <v>11815</v>
      </c>
      <c r="J24" s="533">
        <f>H24*0.7</f>
        <v>9730</v>
      </c>
    </row>
    <row r="25" spans="2:10" ht="101.25" customHeight="1">
      <c r="B25" s="127"/>
      <c r="C25" s="21"/>
      <c r="D25" s="116" t="s">
        <v>1686</v>
      </c>
      <c r="E25" s="470" t="s">
        <v>291</v>
      </c>
      <c r="F25" s="127" t="s">
        <v>290</v>
      </c>
      <c r="G25" s="21"/>
      <c r="H25" s="190">
        <v>56400</v>
      </c>
      <c r="I25" s="191">
        <f>H25*0.87</f>
        <v>49068</v>
      </c>
      <c r="J25" s="182">
        <f>H25*0.75</f>
        <v>42300</v>
      </c>
    </row>
    <row r="26" spans="2:10" ht="2.25" customHeight="1">
      <c r="B26" s="14"/>
      <c r="C26" s="14"/>
      <c r="D26" s="8"/>
      <c r="E26" s="11"/>
      <c r="F26" s="11"/>
      <c r="G26" s="17"/>
      <c r="H26" s="17"/>
      <c r="I26" s="16"/>
    </row>
    <row r="27" spans="2:10" ht="15" customHeight="1">
      <c r="B27" s="731" t="s">
        <v>764</v>
      </c>
      <c r="C27" s="732"/>
      <c r="D27" s="732"/>
      <c r="E27" s="732"/>
      <c r="F27" s="732"/>
      <c r="G27" s="732"/>
      <c r="H27" s="732"/>
      <c r="I27" s="380"/>
      <c r="J27" s="380"/>
    </row>
    <row r="28" spans="2:10" ht="2.25" customHeight="1">
      <c r="B28" s="45"/>
      <c r="C28" s="45"/>
      <c r="D28" s="45"/>
      <c r="E28" s="45"/>
      <c r="F28" s="45"/>
      <c r="G28" s="48"/>
      <c r="H28" s="45"/>
      <c r="I28" s="45"/>
      <c r="J28" s="115"/>
    </row>
    <row r="29" spans="2:10" ht="54" customHeight="1">
      <c r="B29" s="127"/>
      <c r="C29" s="157"/>
      <c r="D29" s="578" t="s">
        <v>354</v>
      </c>
      <c r="E29" s="659" t="s">
        <v>694</v>
      </c>
      <c r="F29" s="578" t="s">
        <v>681</v>
      </c>
      <c r="G29" s="655"/>
      <c r="H29" s="580">
        <v>600</v>
      </c>
      <c r="I29" s="532">
        <f>H29*0.85</f>
        <v>510</v>
      </c>
      <c r="J29" s="533">
        <f>H29*0.7</f>
        <v>420</v>
      </c>
    </row>
    <row r="30" spans="2:10" ht="54" customHeight="1">
      <c r="B30" s="127"/>
      <c r="C30" s="157"/>
      <c r="D30" s="578" t="s">
        <v>354</v>
      </c>
      <c r="E30" s="659" t="s">
        <v>695</v>
      </c>
      <c r="F30" s="578" t="s">
        <v>806</v>
      </c>
      <c r="G30" s="655"/>
      <c r="H30" s="580">
        <v>600</v>
      </c>
      <c r="I30" s="532">
        <f t="shared" ref="I30:I40" si="0">H30*0.85</f>
        <v>510</v>
      </c>
      <c r="J30" s="533">
        <f t="shared" ref="J30:J40" si="1">H30*0.7</f>
        <v>420</v>
      </c>
    </row>
    <row r="31" spans="2:10" ht="54" customHeight="1">
      <c r="B31" s="127"/>
      <c r="C31" s="157"/>
      <c r="D31" s="578" t="s">
        <v>354</v>
      </c>
      <c r="E31" s="659" t="s">
        <v>1693</v>
      </c>
      <c r="F31" s="578" t="s">
        <v>808</v>
      </c>
      <c r="G31" s="655"/>
      <c r="H31" s="580">
        <v>700</v>
      </c>
      <c r="I31" s="532">
        <f t="shared" si="0"/>
        <v>595</v>
      </c>
      <c r="J31" s="533">
        <f t="shared" si="1"/>
        <v>489.99999999999994</v>
      </c>
    </row>
    <row r="32" spans="2:10" ht="54" customHeight="1">
      <c r="B32" s="127"/>
      <c r="C32" s="157"/>
      <c r="D32" s="127" t="s">
        <v>354</v>
      </c>
      <c r="E32" s="352" t="s">
        <v>292</v>
      </c>
      <c r="F32" s="127" t="s">
        <v>807</v>
      </c>
      <c r="G32" s="157"/>
      <c r="H32" s="190">
        <v>1000</v>
      </c>
      <c r="I32" s="194">
        <f t="shared" si="0"/>
        <v>850</v>
      </c>
      <c r="J32" s="182">
        <f t="shared" si="1"/>
        <v>700</v>
      </c>
    </row>
    <row r="33" spans="2:10" ht="60" customHeight="1">
      <c r="B33" s="127"/>
      <c r="C33" s="157"/>
      <c r="D33" s="127" t="s">
        <v>1442</v>
      </c>
      <c r="E33" s="351" t="s">
        <v>765</v>
      </c>
      <c r="F33" s="128" t="s">
        <v>979</v>
      </c>
      <c r="G33" s="157"/>
      <c r="H33" s="190">
        <v>3500</v>
      </c>
      <c r="I33" s="194">
        <f t="shared" si="0"/>
        <v>2975</v>
      </c>
      <c r="J33" s="182">
        <f t="shared" si="1"/>
        <v>2450</v>
      </c>
    </row>
    <row r="34" spans="2:10" ht="111.75" customHeight="1">
      <c r="B34" s="127"/>
      <c r="C34" s="157"/>
      <c r="D34" s="578" t="s">
        <v>1442</v>
      </c>
      <c r="E34" s="594" t="s">
        <v>1635</v>
      </c>
      <c r="F34" s="578" t="s">
        <v>1721</v>
      </c>
      <c r="G34" s="655"/>
      <c r="H34" s="580">
        <v>3900</v>
      </c>
      <c r="I34" s="532">
        <f t="shared" si="0"/>
        <v>3315</v>
      </c>
      <c r="J34" s="533">
        <f t="shared" si="1"/>
        <v>2730</v>
      </c>
    </row>
    <row r="35" spans="2:10" ht="67.5" customHeight="1">
      <c r="B35" s="127"/>
      <c r="C35" s="157"/>
      <c r="D35" s="578" t="s">
        <v>810</v>
      </c>
      <c r="E35" s="594" t="s">
        <v>1722</v>
      </c>
      <c r="F35" s="578" t="s">
        <v>1724</v>
      </c>
      <c r="G35" s="655"/>
      <c r="H35" s="580">
        <v>3600</v>
      </c>
      <c r="I35" s="532">
        <f t="shared" si="0"/>
        <v>3060</v>
      </c>
      <c r="J35" s="533">
        <f t="shared" si="1"/>
        <v>2520</v>
      </c>
    </row>
    <row r="36" spans="2:10" ht="67.5" customHeight="1">
      <c r="B36" s="127"/>
      <c r="C36" s="157"/>
      <c r="D36" s="578" t="s">
        <v>810</v>
      </c>
      <c r="E36" s="594" t="s">
        <v>1723</v>
      </c>
      <c r="F36" s="578" t="s">
        <v>1725</v>
      </c>
      <c r="G36" s="655"/>
      <c r="H36" s="580">
        <v>3600</v>
      </c>
      <c r="I36" s="532">
        <f t="shared" si="0"/>
        <v>3060</v>
      </c>
      <c r="J36" s="533">
        <f t="shared" si="1"/>
        <v>2520</v>
      </c>
    </row>
    <row r="37" spans="2:10" ht="54" customHeight="1">
      <c r="B37" s="266"/>
      <c r="C37" s="157"/>
      <c r="D37" s="127" t="s">
        <v>810</v>
      </c>
      <c r="E37" s="351" t="s">
        <v>404</v>
      </c>
      <c r="F37" s="127" t="s">
        <v>326</v>
      </c>
      <c r="G37" s="157"/>
      <c r="H37" s="190">
        <v>3800</v>
      </c>
      <c r="I37" s="194">
        <f t="shared" si="0"/>
        <v>3230</v>
      </c>
      <c r="J37" s="182">
        <f t="shared" si="1"/>
        <v>2660</v>
      </c>
    </row>
    <row r="38" spans="2:10" ht="54" customHeight="1">
      <c r="B38" s="266"/>
      <c r="C38" s="157"/>
      <c r="D38" s="127" t="s">
        <v>810</v>
      </c>
      <c r="E38" s="351" t="s">
        <v>1036</v>
      </c>
      <c r="F38" s="127" t="s">
        <v>1645</v>
      </c>
      <c r="G38" s="157"/>
      <c r="H38" s="190">
        <v>3800</v>
      </c>
      <c r="I38" s="194">
        <f t="shared" si="0"/>
        <v>3230</v>
      </c>
      <c r="J38" s="182">
        <f t="shared" si="1"/>
        <v>2660</v>
      </c>
    </row>
    <row r="39" spans="2:10" ht="54" customHeight="1">
      <c r="B39" s="266"/>
      <c r="C39" s="157"/>
      <c r="D39" s="578" t="s">
        <v>810</v>
      </c>
      <c r="E39" s="594" t="s">
        <v>405</v>
      </c>
      <c r="F39" s="578" t="s">
        <v>579</v>
      </c>
      <c r="G39" s="655"/>
      <c r="H39" s="550">
        <v>5400</v>
      </c>
      <c r="I39" s="532">
        <f t="shared" si="0"/>
        <v>4590</v>
      </c>
      <c r="J39" s="533">
        <f t="shared" si="1"/>
        <v>3779.9999999999995</v>
      </c>
    </row>
    <row r="40" spans="2:10" ht="54" customHeight="1">
      <c r="B40" s="266"/>
      <c r="C40" s="157"/>
      <c r="D40" s="578" t="s">
        <v>810</v>
      </c>
      <c r="E40" s="594" t="s">
        <v>406</v>
      </c>
      <c r="F40" s="578" t="s">
        <v>580</v>
      </c>
      <c r="G40" s="655"/>
      <c r="H40" s="550">
        <v>5400</v>
      </c>
      <c r="I40" s="532">
        <f t="shared" si="0"/>
        <v>4590</v>
      </c>
      <c r="J40" s="533">
        <f t="shared" si="1"/>
        <v>3779.9999999999995</v>
      </c>
    </row>
    <row r="41" spans="2:10" ht="2.25" customHeight="1">
      <c r="B41" s="14"/>
      <c r="C41" s="14"/>
      <c r="D41" s="8"/>
      <c r="E41" s="11"/>
      <c r="F41" s="11"/>
      <c r="G41" s="17"/>
      <c r="H41" s="17"/>
      <c r="I41" s="16"/>
      <c r="J41" s="114"/>
    </row>
    <row r="42" spans="2:10" ht="15" customHeight="1">
      <c r="B42" s="731" t="s">
        <v>233</v>
      </c>
      <c r="C42" s="732"/>
      <c r="D42" s="732"/>
      <c r="E42" s="732"/>
      <c r="F42" s="732"/>
      <c r="G42" s="732"/>
      <c r="H42" s="732"/>
      <c r="I42" s="380"/>
      <c r="J42" s="380"/>
    </row>
    <row r="43" spans="2:10" ht="2.25" customHeight="1">
      <c r="B43" s="14"/>
      <c r="C43" s="14"/>
      <c r="D43" s="8"/>
      <c r="E43" s="11"/>
      <c r="F43" s="11"/>
      <c r="G43" s="17"/>
      <c r="H43" s="17"/>
      <c r="I43" s="16"/>
      <c r="J43" s="114"/>
    </row>
    <row r="44" spans="2:10" ht="48" customHeight="1">
      <c r="B44" s="142"/>
      <c r="C44" s="14"/>
      <c r="D44" s="138" t="s">
        <v>234</v>
      </c>
      <c r="E44" s="139" t="s">
        <v>132</v>
      </c>
      <c r="F44" s="123" t="s">
        <v>1710</v>
      </c>
      <c r="G44" s="17"/>
      <c r="H44" s="190">
        <v>9000</v>
      </c>
      <c r="I44" s="191">
        <f t="shared" ref="I44:I50" si="2">H44*0.85</f>
        <v>7650</v>
      </c>
      <c r="J44" s="182">
        <f t="shared" ref="J44:J50" si="3">H44*0.7</f>
        <v>6300</v>
      </c>
    </row>
    <row r="45" spans="2:10" ht="48" customHeight="1">
      <c r="B45" s="142"/>
      <c r="C45" s="14"/>
      <c r="D45" s="138" t="s">
        <v>1489</v>
      </c>
      <c r="E45" s="139" t="s">
        <v>133</v>
      </c>
      <c r="F45" s="123" t="s">
        <v>1711</v>
      </c>
      <c r="G45" s="17"/>
      <c r="H45" s="190">
        <v>9000</v>
      </c>
      <c r="I45" s="191">
        <f t="shared" si="2"/>
        <v>7650</v>
      </c>
      <c r="J45" s="182">
        <f t="shared" si="3"/>
        <v>6300</v>
      </c>
    </row>
    <row r="46" spans="2:10" ht="48" customHeight="1">
      <c r="B46" s="142"/>
      <c r="C46" s="14"/>
      <c r="D46" s="138" t="s">
        <v>1489</v>
      </c>
      <c r="E46" s="139" t="s">
        <v>134</v>
      </c>
      <c r="F46" s="123" t="s">
        <v>1712</v>
      </c>
      <c r="G46" s="17"/>
      <c r="H46" s="192">
        <v>15600</v>
      </c>
      <c r="I46" s="191">
        <f t="shared" si="2"/>
        <v>13260</v>
      </c>
      <c r="J46" s="182">
        <f t="shared" si="3"/>
        <v>10920</v>
      </c>
    </row>
    <row r="47" spans="2:10" ht="48" customHeight="1">
      <c r="B47" s="142"/>
      <c r="C47" s="14"/>
      <c r="D47" s="635" t="s">
        <v>1489</v>
      </c>
      <c r="E47" s="640" t="s">
        <v>160</v>
      </c>
      <c r="F47" s="598" t="s">
        <v>1574</v>
      </c>
      <c r="G47" s="606"/>
      <c r="H47" s="580">
        <v>30600</v>
      </c>
      <c r="I47" s="551">
        <f t="shared" si="2"/>
        <v>26010</v>
      </c>
      <c r="J47" s="533">
        <f t="shared" si="3"/>
        <v>21420</v>
      </c>
    </row>
    <row r="48" spans="2:10" ht="48" customHeight="1">
      <c r="B48" s="142"/>
      <c r="C48" s="14"/>
      <c r="D48" s="138" t="s">
        <v>1489</v>
      </c>
      <c r="E48" s="139" t="s">
        <v>161</v>
      </c>
      <c r="F48" s="123" t="s">
        <v>1713</v>
      </c>
      <c r="G48" s="17"/>
      <c r="H48" s="190">
        <v>10600</v>
      </c>
      <c r="I48" s="191">
        <f t="shared" si="2"/>
        <v>9010</v>
      </c>
      <c r="J48" s="182">
        <f t="shared" si="3"/>
        <v>7419.9999999999991</v>
      </c>
    </row>
    <row r="49" spans="2:10" ht="48" customHeight="1">
      <c r="B49" s="142"/>
      <c r="C49" s="14"/>
      <c r="D49" s="635" t="s">
        <v>1307</v>
      </c>
      <c r="E49" s="640" t="s">
        <v>162</v>
      </c>
      <c r="F49" s="598" t="s">
        <v>1714</v>
      </c>
      <c r="G49" s="606"/>
      <c r="H49" s="580">
        <v>10600</v>
      </c>
      <c r="I49" s="551">
        <f t="shared" si="2"/>
        <v>9010</v>
      </c>
      <c r="J49" s="533">
        <f t="shared" si="3"/>
        <v>7419.9999999999991</v>
      </c>
    </row>
    <row r="50" spans="2:10" ht="48" customHeight="1">
      <c r="B50" s="142"/>
      <c r="C50" s="14"/>
      <c r="D50" s="635" t="s">
        <v>1307</v>
      </c>
      <c r="E50" s="640" t="s">
        <v>163</v>
      </c>
      <c r="F50" s="598" t="s">
        <v>1715</v>
      </c>
      <c r="G50" s="606"/>
      <c r="H50" s="580">
        <v>10600</v>
      </c>
      <c r="I50" s="551">
        <f t="shared" si="2"/>
        <v>9010</v>
      </c>
      <c r="J50" s="533">
        <f t="shared" si="3"/>
        <v>7419.9999999999991</v>
      </c>
    </row>
    <row r="51" spans="2:10" ht="48" customHeight="1">
      <c r="B51" s="142"/>
      <c r="C51" s="14"/>
      <c r="D51" s="635" t="s">
        <v>1489</v>
      </c>
      <c r="E51" s="577" t="s">
        <v>1490</v>
      </c>
      <c r="F51" s="598" t="s">
        <v>1493</v>
      </c>
      <c r="G51" s="17"/>
      <c r="H51" s="190">
        <v>40200</v>
      </c>
      <c r="I51" s="191">
        <f>H51*0.85</f>
        <v>34170</v>
      </c>
      <c r="J51" s="182">
        <f>H51*0.7</f>
        <v>28140</v>
      </c>
    </row>
    <row r="52" spans="2:10" ht="48" customHeight="1">
      <c r="B52" s="142"/>
      <c r="C52" s="14"/>
      <c r="D52" s="635" t="s">
        <v>1489</v>
      </c>
      <c r="E52" s="577" t="s">
        <v>1491</v>
      </c>
      <c r="F52" s="598" t="s">
        <v>1084</v>
      </c>
      <c r="G52" s="17"/>
      <c r="H52" s="190">
        <v>59800</v>
      </c>
      <c r="I52" s="191">
        <f>H52*0.85</f>
        <v>50830</v>
      </c>
      <c r="J52" s="182">
        <f>H52*0.7</f>
        <v>41860</v>
      </c>
    </row>
    <row r="53" spans="2:10" ht="48" customHeight="1">
      <c r="B53" s="142"/>
      <c r="C53" s="14"/>
      <c r="D53" s="138" t="s">
        <v>1489</v>
      </c>
      <c r="E53" s="200" t="s">
        <v>1492</v>
      </c>
      <c r="F53" s="123" t="s">
        <v>1085</v>
      </c>
      <c r="G53" s="17"/>
      <c r="H53" s="190">
        <v>59800</v>
      </c>
      <c r="I53" s="191">
        <f>H53*0.85</f>
        <v>50830</v>
      </c>
      <c r="J53" s="182">
        <f>H53*0.7</f>
        <v>41860</v>
      </c>
    </row>
    <row r="54" spans="2:10" ht="2.25" customHeight="1">
      <c r="B54" s="14"/>
      <c r="C54" s="14"/>
      <c r="D54" s="8"/>
      <c r="E54" s="11"/>
      <c r="F54" s="11"/>
      <c r="G54" s="17"/>
      <c r="H54" s="17"/>
      <c r="I54" s="16"/>
      <c r="J54" s="114"/>
    </row>
    <row r="55" spans="2:10" ht="15" customHeight="1">
      <c r="B55" s="731" t="s">
        <v>1105</v>
      </c>
      <c r="C55" s="732"/>
      <c r="D55" s="732"/>
      <c r="E55" s="732"/>
      <c r="F55" s="732"/>
      <c r="G55" s="732"/>
      <c r="H55" s="732"/>
      <c r="I55" s="380"/>
      <c r="J55" s="380"/>
    </row>
    <row r="56" spans="2:10" ht="2.25" customHeight="1">
      <c r="B56" s="46"/>
      <c r="C56" s="45"/>
      <c r="D56" s="45"/>
      <c r="E56" s="45"/>
      <c r="F56" s="45"/>
      <c r="G56" s="48"/>
      <c r="H56" s="45"/>
      <c r="I56" s="47"/>
      <c r="J56" s="115"/>
    </row>
    <row r="57" spans="2:10" ht="51" customHeight="1">
      <c r="B57" s="122"/>
      <c r="C57" s="62"/>
      <c r="D57" s="138" t="s">
        <v>1086</v>
      </c>
      <c r="E57" s="139" t="s">
        <v>523</v>
      </c>
      <c r="F57" s="127" t="s">
        <v>1189</v>
      </c>
      <c r="G57" s="103"/>
      <c r="H57" s="192">
        <v>6400</v>
      </c>
      <c r="I57" s="191">
        <f>H57*0.85</f>
        <v>5440</v>
      </c>
      <c r="J57" s="182">
        <f>H57*0.7</f>
        <v>4480</v>
      </c>
    </row>
    <row r="58" spans="2:10" ht="69" customHeight="1">
      <c r="B58" s="122"/>
      <c r="C58" s="62"/>
      <c r="D58" s="514" t="s">
        <v>1086</v>
      </c>
      <c r="E58" s="200" t="s">
        <v>1055</v>
      </c>
      <c r="F58" s="123" t="s">
        <v>1190</v>
      </c>
      <c r="G58" s="103"/>
      <c r="H58" s="493">
        <v>18200</v>
      </c>
      <c r="I58" s="515">
        <f>H58*0.85</f>
        <v>15470</v>
      </c>
      <c r="J58" s="479">
        <f>H58*0.7</f>
        <v>12740</v>
      </c>
    </row>
    <row r="59" spans="2:10" s="7" customFormat="1" ht="62.25" customHeight="1">
      <c r="B59" s="122"/>
      <c r="C59" s="61"/>
      <c r="D59" s="638" t="s">
        <v>1086</v>
      </c>
      <c r="E59" s="640" t="s">
        <v>407</v>
      </c>
      <c r="F59" s="598" t="s">
        <v>1544</v>
      </c>
      <c r="G59" s="595"/>
      <c r="H59" s="550">
        <v>11800</v>
      </c>
      <c r="I59" s="551">
        <f>H59*0.85</f>
        <v>10030</v>
      </c>
      <c r="J59" s="533">
        <f>H59*0.7</f>
        <v>8260</v>
      </c>
    </row>
    <row r="60" spans="2:10" s="7" customFormat="1" ht="55.5" customHeight="1">
      <c r="B60" s="122"/>
      <c r="C60" s="14"/>
      <c r="D60" s="598" t="s">
        <v>1191</v>
      </c>
      <c r="E60" s="577" t="s">
        <v>1056</v>
      </c>
      <c r="F60" s="578" t="s">
        <v>1198</v>
      </c>
      <c r="G60" s="606"/>
      <c r="H60" s="550" t="s">
        <v>274</v>
      </c>
      <c r="I60" s="551" t="s">
        <v>274</v>
      </c>
      <c r="J60" s="533" t="s">
        <v>274</v>
      </c>
    </row>
    <row r="61" spans="2:10" s="7" customFormat="1" ht="62.25" customHeight="1">
      <c r="B61" s="122"/>
      <c r="C61" s="14"/>
      <c r="D61" s="598" t="s">
        <v>1191</v>
      </c>
      <c r="E61" s="640" t="s">
        <v>1192</v>
      </c>
      <c r="F61" s="578" t="s">
        <v>1197</v>
      </c>
      <c r="G61" s="579"/>
      <c r="H61" s="656">
        <v>2200</v>
      </c>
      <c r="I61" s="551">
        <f>H61*0.85</f>
        <v>1870</v>
      </c>
      <c r="J61" s="533">
        <f>H61*0.7</f>
        <v>1540</v>
      </c>
    </row>
    <row r="62" spans="2:10" s="7" customFormat="1" ht="62.25" customHeight="1">
      <c r="B62" s="122"/>
      <c r="C62" s="14"/>
      <c r="D62" s="123" t="s">
        <v>1191</v>
      </c>
      <c r="E62" s="139" t="s">
        <v>1193</v>
      </c>
      <c r="F62" s="127" t="s">
        <v>1195</v>
      </c>
      <c r="G62" s="137"/>
      <c r="H62" s="298">
        <v>3200</v>
      </c>
      <c r="I62" s="191">
        <f>H62*0.85</f>
        <v>2720</v>
      </c>
      <c r="J62" s="182">
        <f>H62*0.7</f>
        <v>2240</v>
      </c>
    </row>
    <row r="63" spans="2:10" s="7" customFormat="1" ht="62.25" customHeight="1">
      <c r="B63" s="122"/>
      <c r="C63" s="14"/>
      <c r="D63" s="123" t="s">
        <v>1191</v>
      </c>
      <c r="E63" s="139" t="s">
        <v>1194</v>
      </c>
      <c r="F63" s="127" t="s">
        <v>1196</v>
      </c>
      <c r="G63" s="17"/>
      <c r="H63" s="192" t="s">
        <v>274</v>
      </c>
      <c r="I63" s="191" t="s">
        <v>274</v>
      </c>
      <c r="J63" s="182" t="s">
        <v>274</v>
      </c>
    </row>
    <row r="64" spans="2:10" s="7" customFormat="1" ht="2.25" customHeight="1">
      <c r="B64" s="15"/>
      <c r="C64" s="14"/>
      <c r="D64" s="11"/>
      <c r="E64" s="129"/>
      <c r="F64" s="8"/>
      <c r="G64" s="17"/>
      <c r="H64" s="33"/>
      <c r="I64" s="64"/>
      <c r="J64" s="113"/>
    </row>
    <row r="65" spans="2:10" ht="49.5" customHeight="1">
      <c r="B65" s="122"/>
      <c r="C65" s="61"/>
      <c r="D65" s="635" t="s">
        <v>1087</v>
      </c>
      <c r="E65" s="640" t="s">
        <v>1167</v>
      </c>
      <c r="F65" s="598" t="s">
        <v>567</v>
      </c>
      <c r="G65" s="595"/>
      <c r="H65" s="580">
        <v>600</v>
      </c>
      <c r="I65" s="551">
        <f>H65*0.85</f>
        <v>510</v>
      </c>
      <c r="J65" s="533">
        <f>H65*0.7</f>
        <v>420</v>
      </c>
    </row>
    <row r="66" spans="2:10" ht="49.5" customHeight="1">
      <c r="B66" s="122"/>
      <c r="C66" s="61"/>
      <c r="D66" s="138" t="s">
        <v>1087</v>
      </c>
      <c r="E66" s="139" t="s">
        <v>369</v>
      </c>
      <c r="F66" s="123" t="s">
        <v>94</v>
      </c>
      <c r="G66" s="103"/>
      <c r="H66" s="524">
        <v>700</v>
      </c>
      <c r="I66" s="515">
        <f t="shared" ref="I66:I71" si="4">H66*0.85</f>
        <v>595</v>
      </c>
      <c r="J66" s="479">
        <f t="shared" ref="J66:J71" si="5">H66*0.7</f>
        <v>489.99999999999994</v>
      </c>
    </row>
    <row r="67" spans="2:10" ht="49.5" customHeight="1">
      <c r="B67" s="122"/>
      <c r="C67" s="61"/>
      <c r="D67" s="138" t="s">
        <v>1087</v>
      </c>
      <c r="E67" s="139" t="s">
        <v>370</v>
      </c>
      <c r="F67" s="123" t="s">
        <v>57</v>
      </c>
      <c r="G67" s="103"/>
      <c r="H67" s="524">
        <v>600</v>
      </c>
      <c r="I67" s="515">
        <f t="shared" si="4"/>
        <v>510</v>
      </c>
      <c r="J67" s="479">
        <f t="shared" si="5"/>
        <v>420</v>
      </c>
    </row>
    <row r="68" spans="2:10" ht="49.5" customHeight="1">
      <c r="B68" s="122"/>
      <c r="C68" s="61"/>
      <c r="D68" s="635" t="s">
        <v>1087</v>
      </c>
      <c r="E68" s="640" t="s">
        <v>1646</v>
      </c>
      <c r="F68" s="578" t="s">
        <v>179</v>
      </c>
      <c r="G68" s="595"/>
      <c r="H68" s="550">
        <v>1000</v>
      </c>
      <c r="I68" s="551">
        <f t="shared" si="4"/>
        <v>850</v>
      </c>
      <c r="J68" s="533">
        <f t="shared" si="5"/>
        <v>700</v>
      </c>
    </row>
    <row r="69" spans="2:10" ht="49.5" customHeight="1">
      <c r="B69" s="122"/>
      <c r="C69" s="61"/>
      <c r="D69" s="635" t="s">
        <v>1087</v>
      </c>
      <c r="E69" s="640" t="s">
        <v>1168</v>
      </c>
      <c r="F69" s="578" t="s">
        <v>1106</v>
      </c>
      <c r="G69" s="595"/>
      <c r="H69" s="550">
        <v>1600</v>
      </c>
      <c r="I69" s="551">
        <f t="shared" si="4"/>
        <v>1360</v>
      </c>
      <c r="J69" s="533">
        <f t="shared" si="5"/>
        <v>1120</v>
      </c>
    </row>
    <row r="70" spans="2:10" ht="49.5" customHeight="1">
      <c r="B70" s="122"/>
      <c r="C70" s="14"/>
      <c r="D70" s="138" t="s">
        <v>1087</v>
      </c>
      <c r="E70" s="139" t="s">
        <v>1088</v>
      </c>
      <c r="F70" s="123" t="s">
        <v>1717</v>
      </c>
      <c r="G70" s="17"/>
      <c r="H70" s="192">
        <v>4900</v>
      </c>
      <c r="I70" s="191">
        <f t="shared" si="4"/>
        <v>4165</v>
      </c>
      <c r="J70" s="182">
        <f t="shared" si="5"/>
        <v>3430</v>
      </c>
    </row>
    <row r="71" spans="2:10" ht="49.5" customHeight="1">
      <c r="B71" s="122"/>
      <c r="C71" s="14"/>
      <c r="D71" s="138" t="s">
        <v>1087</v>
      </c>
      <c r="E71" s="139" t="s">
        <v>1089</v>
      </c>
      <c r="F71" s="123" t="s">
        <v>1716</v>
      </c>
      <c r="G71" s="17"/>
      <c r="H71" s="192">
        <v>6800</v>
      </c>
      <c r="I71" s="191">
        <f t="shared" si="4"/>
        <v>5780</v>
      </c>
      <c r="J71" s="182">
        <f t="shared" si="5"/>
        <v>4760</v>
      </c>
    </row>
    <row r="72" spans="2:10" ht="2.25" customHeight="1">
      <c r="B72" s="22"/>
      <c r="C72" s="22"/>
      <c r="D72"/>
      <c r="E72"/>
      <c r="F72"/>
      <c r="G72"/>
      <c r="H72"/>
      <c r="I72"/>
    </row>
    <row r="73" spans="2:10" ht="12" customHeight="1">
      <c r="B73" s="272"/>
      <c r="C73" s="272"/>
      <c r="D73" s="272"/>
      <c r="E73" s="272"/>
      <c r="F73" s="272"/>
      <c r="G73" s="272"/>
      <c r="H73" s="272"/>
      <c r="I73" s="272"/>
      <c r="J73" s="272"/>
    </row>
    <row r="79" spans="2:10">
      <c r="J79" s="114"/>
    </row>
    <row r="80" spans="2:10">
      <c r="J80" s="114"/>
    </row>
    <row r="81" spans="10:10">
      <c r="J81" s="114"/>
    </row>
    <row r="82" spans="10:10">
      <c r="J82" s="114"/>
    </row>
    <row r="83" spans="10:10">
      <c r="J83" s="114"/>
    </row>
    <row r="84" spans="10:10">
      <c r="J84" s="114"/>
    </row>
    <row r="85" spans="10:10">
      <c r="J85" s="114"/>
    </row>
    <row r="86" spans="10:10">
      <c r="J86" s="114"/>
    </row>
  </sheetData>
  <mergeCells count="6">
    <mergeCell ref="B9:I9"/>
    <mergeCell ref="B18:H18"/>
    <mergeCell ref="B55:H55"/>
    <mergeCell ref="B42:H42"/>
    <mergeCell ref="B11:H11"/>
    <mergeCell ref="B27:H27"/>
  </mergeCells>
  <phoneticPr fontId="6" type="noConversion"/>
  <printOptions horizontalCentered="1"/>
  <pageMargins left="0.19685039370078741" right="0.19685039370078741" top="0.19685039370078741" bottom="0.19685039370078741" header="0.19685039370078741" footer="0.19685039370078741"/>
  <pageSetup paperSize="9" scale="90" orientation="portrait" r:id="rId1"/>
  <headerFooter alignWithMargins="0"/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>
  <sheetPr>
    <tabColor theme="6" tint="0.39997558519241921"/>
  </sheetPr>
  <dimension ref="A1:J94"/>
  <sheetViews>
    <sheetView workbookViewId="0">
      <pane ySplit="9" topLeftCell="A42" activePane="bottomLeft" state="frozenSplit"/>
      <selection pane="bottomLeft" activeCell="M50" sqref="M50"/>
    </sheetView>
  </sheetViews>
  <sheetFormatPr defaultRowHeight="12.75"/>
  <cols>
    <col min="1" max="1" width="0.42578125" style="1" customWidth="1"/>
    <col min="2" max="2" width="12.7109375" style="18" customWidth="1"/>
    <col min="3" max="3" width="0.42578125" style="18" customWidth="1"/>
    <col min="4" max="5" width="14.7109375" style="1" customWidth="1"/>
    <col min="6" max="6" width="54.28515625" style="1" customWidth="1"/>
    <col min="7" max="7" width="0.42578125" style="1" customWidth="1"/>
    <col min="8" max="9" width="9.7109375" style="1" customWidth="1"/>
    <col min="10" max="10" width="9.7109375" style="111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165"/>
      <c r="C2" s="165"/>
      <c r="D2" s="165"/>
      <c r="E2" s="165"/>
      <c r="F2" s="165"/>
      <c r="G2" s="165"/>
      <c r="H2" s="165"/>
      <c r="I2" s="165"/>
      <c r="J2" s="115"/>
    </row>
    <row r="3" spans="1:10" ht="13.5" customHeight="1">
      <c r="B3" s="165"/>
      <c r="C3" s="165"/>
      <c r="D3" s="165"/>
      <c r="E3" s="165"/>
      <c r="F3" s="165"/>
      <c r="G3" s="165"/>
      <c r="H3" s="165"/>
      <c r="I3" s="165"/>
      <c r="J3" s="115"/>
    </row>
    <row r="4" spans="1:10" ht="13.5" customHeight="1">
      <c r="B4" s="165"/>
      <c r="C4" s="165"/>
      <c r="D4" s="165"/>
      <c r="E4" s="165"/>
      <c r="F4" s="165"/>
      <c r="G4" s="165"/>
      <c r="H4" s="165"/>
      <c r="I4" s="165"/>
      <c r="J4" s="115"/>
    </row>
    <row r="5" spans="1:10" ht="13.5" customHeight="1">
      <c r="B5" s="165"/>
      <c r="C5" s="165"/>
      <c r="D5" s="165"/>
      <c r="E5" s="165"/>
      <c r="F5" s="165"/>
      <c r="G5" s="165"/>
      <c r="H5" s="165"/>
      <c r="I5" s="165"/>
      <c r="J5" s="115"/>
    </row>
    <row r="6" spans="1:10" ht="13.5" customHeight="1">
      <c r="B6" s="165"/>
      <c r="C6" s="165"/>
      <c r="D6" s="165"/>
      <c r="E6" s="165"/>
      <c r="F6" s="165"/>
      <c r="G6" s="165"/>
      <c r="H6" s="165"/>
      <c r="I6" s="165"/>
      <c r="J6" s="115"/>
    </row>
    <row r="7" spans="1:10" ht="2.25" customHeight="1">
      <c r="A7" s="2"/>
      <c r="B7" s="3"/>
      <c r="C7" s="3"/>
      <c r="D7" s="4"/>
      <c r="E7" s="4"/>
      <c r="F7" s="4"/>
      <c r="G7" s="4"/>
      <c r="H7" s="4"/>
      <c r="I7" s="5"/>
      <c r="J7" s="112"/>
    </row>
    <row r="8" spans="1:10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B9" s="52"/>
      <c r="C9" s="34"/>
      <c r="D9" s="51"/>
      <c r="E9" s="51"/>
      <c r="F9" s="51"/>
      <c r="G9" s="34"/>
      <c r="H9" s="53"/>
      <c r="I9" s="54"/>
    </row>
    <row r="10" spans="1:10" ht="15" customHeight="1">
      <c r="B10" s="701" t="s">
        <v>135</v>
      </c>
      <c r="C10" s="701"/>
      <c r="D10" s="701"/>
      <c r="E10" s="701"/>
      <c r="F10" s="701"/>
      <c r="G10" s="701"/>
      <c r="H10" s="701"/>
      <c r="I10" s="371"/>
      <c r="J10" s="371"/>
    </row>
    <row r="11" spans="1:10" ht="2.25" customHeight="1">
      <c r="B11" s="52"/>
      <c r="C11" s="34"/>
      <c r="D11" s="51"/>
      <c r="E11" s="51"/>
      <c r="F11" s="51"/>
      <c r="G11" s="34"/>
      <c r="H11" s="53"/>
      <c r="I11" s="54"/>
    </row>
    <row r="12" spans="1:10" ht="57" customHeight="1">
      <c r="B12" s="736"/>
      <c r="C12" s="34"/>
      <c r="D12" s="598" t="s">
        <v>346</v>
      </c>
      <c r="E12" s="587" t="s">
        <v>345</v>
      </c>
      <c r="F12" s="693" t="s">
        <v>1720</v>
      </c>
      <c r="G12" s="34"/>
      <c r="H12" s="298">
        <v>2300</v>
      </c>
      <c r="I12" s="297">
        <f>H12*0.85</f>
        <v>1955</v>
      </c>
      <c r="J12" s="685">
        <f t="shared" ref="J12:J37" si="0">H12*0.7</f>
        <v>1610</v>
      </c>
    </row>
    <row r="13" spans="1:10" ht="57" customHeight="1">
      <c r="B13" s="737"/>
      <c r="C13" s="34"/>
      <c r="D13" s="598" t="s">
        <v>346</v>
      </c>
      <c r="E13" s="587" t="s">
        <v>347</v>
      </c>
      <c r="F13" s="693" t="s">
        <v>1053</v>
      </c>
      <c r="G13" s="34"/>
      <c r="H13" s="298">
        <v>3200</v>
      </c>
      <c r="I13" s="297">
        <f>H13*0.85</f>
        <v>2720</v>
      </c>
      <c r="J13" s="685">
        <f t="shared" si="0"/>
        <v>2240</v>
      </c>
    </row>
    <row r="14" spans="1:10" ht="57" customHeight="1">
      <c r="B14" s="738"/>
      <c r="C14" s="34"/>
      <c r="D14" s="598" t="s">
        <v>346</v>
      </c>
      <c r="E14" s="587" t="s">
        <v>348</v>
      </c>
      <c r="F14" s="694" t="s">
        <v>127</v>
      </c>
      <c r="G14" s="34"/>
      <c r="H14" s="298">
        <v>4400</v>
      </c>
      <c r="I14" s="297">
        <f t="shared" ref="I14:I37" si="1">H14*0.85</f>
        <v>3740</v>
      </c>
      <c r="J14" s="685">
        <f t="shared" si="0"/>
        <v>3080</v>
      </c>
    </row>
    <row r="15" spans="1:10" ht="57" customHeight="1">
      <c r="B15" s="736"/>
      <c r="C15" s="34"/>
      <c r="D15" s="598" t="s">
        <v>346</v>
      </c>
      <c r="E15" s="587" t="s">
        <v>128</v>
      </c>
      <c r="F15" s="693" t="s">
        <v>631</v>
      </c>
      <c r="G15" s="34"/>
      <c r="H15" s="298">
        <v>4600</v>
      </c>
      <c r="I15" s="297">
        <f t="shared" si="1"/>
        <v>3910</v>
      </c>
      <c r="J15" s="685">
        <f t="shared" si="0"/>
        <v>3220</v>
      </c>
    </row>
    <row r="16" spans="1:10" ht="57" customHeight="1">
      <c r="B16" s="737"/>
      <c r="C16" s="34"/>
      <c r="D16" s="598" t="s">
        <v>346</v>
      </c>
      <c r="E16" s="587" t="s">
        <v>1718</v>
      </c>
      <c r="F16" s="693" t="s">
        <v>632</v>
      </c>
      <c r="G16" s="34"/>
      <c r="H16" s="298">
        <v>5900</v>
      </c>
      <c r="I16" s="297">
        <f t="shared" si="1"/>
        <v>5015</v>
      </c>
      <c r="J16" s="685">
        <f t="shared" si="0"/>
        <v>4130</v>
      </c>
    </row>
    <row r="17" spans="2:10" ht="57" customHeight="1">
      <c r="B17" s="738"/>
      <c r="C17" s="34"/>
      <c r="D17" s="598" t="s">
        <v>346</v>
      </c>
      <c r="E17" s="587" t="s">
        <v>1719</v>
      </c>
      <c r="F17" s="693" t="s">
        <v>633</v>
      </c>
      <c r="G17" s="34"/>
      <c r="H17" s="298">
        <v>7200</v>
      </c>
      <c r="I17" s="297">
        <f t="shared" si="1"/>
        <v>6120</v>
      </c>
      <c r="J17" s="685">
        <f t="shared" si="0"/>
        <v>5040</v>
      </c>
    </row>
    <row r="18" spans="2:10" s="7" customFormat="1" ht="69" customHeight="1">
      <c r="B18" s="721"/>
      <c r="C18" s="14"/>
      <c r="D18" s="598" t="s">
        <v>1445</v>
      </c>
      <c r="E18" s="594" t="s">
        <v>768</v>
      </c>
      <c r="F18" s="693" t="s">
        <v>655</v>
      </c>
      <c r="G18" s="137"/>
      <c r="H18" s="298">
        <v>1900</v>
      </c>
      <c r="I18" s="297">
        <f t="shared" si="1"/>
        <v>1615</v>
      </c>
      <c r="J18" s="685">
        <f t="shared" si="0"/>
        <v>1330</v>
      </c>
    </row>
    <row r="19" spans="2:10" s="7" customFormat="1" ht="69" customHeight="1">
      <c r="B19" s="733"/>
      <c r="C19" s="14"/>
      <c r="D19" s="123" t="s">
        <v>1445</v>
      </c>
      <c r="E19" s="354" t="s">
        <v>769</v>
      </c>
      <c r="F19" s="126" t="s">
        <v>1299</v>
      </c>
      <c r="G19" s="137"/>
      <c r="H19" s="298">
        <v>2300</v>
      </c>
      <c r="I19" s="297">
        <f t="shared" si="1"/>
        <v>1955</v>
      </c>
      <c r="J19" s="685">
        <f t="shared" si="0"/>
        <v>1610</v>
      </c>
    </row>
    <row r="20" spans="2:10" s="7" customFormat="1" ht="69" customHeight="1">
      <c r="B20" s="733"/>
      <c r="C20" s="14"/>
      <c r="D20" s="598" t="s">
        <v>1445</v>
      </c>
      <c r="E20" s="684" t="s">
        <v>770</v>
      </c>
      <c r="F20" s="693" t="s">
        <v>1298</v>
      </c>
      <c r="G20" s="137"/>
      <c r="H20" s="298">
        <v>2700</v>
      </c>
      <c r="I20" s="297">
        <f t="shared" si="1"/>
        <v>2295</v>
      </c>
      <c r="J20" s="685">
        <f t="shared" si="0"/>
        <v>1889.9999999999998</v>
      </c>
    </row>
    <row r="21" spans="2:10" s="7" customFormat="1" ht="69" customHeight="1">
      <c r="B21" s="733"/>
      <c r="C21" s="35"/>
      <c r="D21" s="598" t="s">
        <v>1445</v>
      </c>
      <c r="E21" s="684" t="s">
        <v>566</v>
      </c>
      <c r="F21" s="693" t="s">
        <v>1297</v>
      </c>
      <c r="G21" s="137"/>
      <c r="H21" s="298">
        <v>3700</v>
      </c>
      <c r="I21" s="297">
        <f t="shared" si="1"/>
        <v>3145</v>
      </c>
      <c r="J21" s="685">
        <f t="shared" si="0"/>
        <v>2590</v>
      </c>
    </row>
    <row r="22" spans="2:10" s="7" customFormat="1" ht="69" customHeight="1">
      <c r="B22" s="733"/>
      <c r="C22" s="14"/>
      <c r="D22" s="123" t="s">
        <v>1445</v>
      </c>
      <c r="E22" s="352" t="s">
        <v>1323</v>
      </c>
      <c r="F22" s="126" t="s">
        <v>1296</v>
      </c>
      <c r="G22" s="137"/>
      <c r="H22" s="298">
        <v>5000</v>
      </c>
      <c r="I22" s="297">
        <f t="shared" si="1"/>
        <v>4250</v>
      </c>
      <c r="J22" s="685">
        <f t="shared" si="0"/>
        <v>3500</v>
      </c>
    </row>
    <row r="23" spans="2:10" s="7" customFormat="1" ht="69" customHeight="1">
      <c r="B23" s="733"/>
      <c r="C23" s="14"/>
      <c r="D23" s="123" t="s">
        <v>1445</v>
      </c>
      <c r="E23" s="352" t="s">
        <v>634</v>
      </c>
      <c r="F23" s="126" t="s">
        <v>636</v>
      </c>
      <c r="G23" s="137"/>
      <c r="H23" s="298">
        <v>6000</v>
      </c>
      <c r="I23" s="297">
        <f t="shared" si="1"/>
        <v>5100</v>
      </c>
      <c r="J23" s="685">
        <f t="shared" si="0"/>
        <v>4200</v>
      </c>
    </row>
    <row r="24" spans="2:10" s="7" customFormat="1" ht="69" customHeight="1">
      <c r="B24" s="722"/>
      <c r="C24" s="14"/>
      <c r="D24" s="598" t="s">
        <v>1445</v>
      </c>
      <c r="E24" s="659" t="s">
        <v>635</v>
      </c>
      <c r="F24" s="693" t="s">
        <v>637</v>
      </c>
      <c r="G24" s="137"/>
      <c r="H24" s="298">
        <v>8600</v>
      </c>
      <c r="I24" s="297">
        <f t="shared" si="1"/>
        <v>7310</v>
      </c>
      <c r="J24" s="685">
        <f t="shared" si="0"/>
        <v>6020</v>
      </c>
    </row>
    <row r="25" spans="2:10" s="7" customFormat="1" ht="90" customHeight="1">
      <c r="B25" s="721"/>
      <c r="C25" s="14"/>
      <c r="D25" s="598" t="s">
        <v>1604</v>
      </c>
      <c r="E25" s="658" t="s">
        <v>1499</v>
      </c>
      <c r="F25" s="694" t="s">
        <v>1041</v>
      </c>
      <c r="G25" s="137"/>
      <c r="H25" s="298">
        <v>5900</v>
      </c>
      <c r="I25" s="297">
        <f t="shared" si="1"/>
        <v>5015</v>
      </c>
      <c r="J25" s="685">
        <f t="shared" si="0"/>
        <v>4130</v>
      </c>
    </row>
    <row r="26" spans="2:10" s="7" customFormat="1" ht="90" customHeight="1">
      <c r="B26" s="733"/>
      <c r="C26" s="14"/>
      <c r="D26" s="123" t="s">
        <v>1604</v>
      </c>
      <c r="E26" s="692" t="s">
        <v>1500</v>
      </c>
      <c r="F26" s="127" t="s">
        <v>1660</v>
      </c>
      <c r="G26" s="137"/>
      <c r="H26" s="298">
        <v>9000</v>
      </c>
      <c r="I26" s="297">
        <f t="shared" si="1"/>
        <v>7650</v>
      </c>
      <c r="J26" s="685">
        <f t="shared" si="0"/>
        <v>6300</v>
      </c>
    </row>
    <row r="27" spans="2:10" s="7" customFormat="1" ht="90" customHeight="1">
      <c r="B27" s="722"/>
      <c r="C27" s="14"/>
      <c r="D27" s="598" t="s">
        <v>1604</v>
      </c>
      <c r="E27" s="658" t="s">
        <v>76</v>
      </c>
      <c r="F27" s="694" t="s">
        <v>1141</v>
      </c>
      <c r="G27" s="137"/>
      <c r="H27" s="298">
        <v>10900</v>
      </c>
      <c r="I27" s="297">
        <f t="shared" si="1"/>
        <v>9265</v>
      </c>
      <c r="J27" s="685">
        <f t="shared" si="0"/>
        <v>7629.9999999999991</v>
      </c>
    </row>
    <row r="28" spans="2:10" s="7" customFormat="1" ht="90" customHeight="1">
      <c r="B28" s="720"/>
      <c r="C28" s="14"/>
      <c r="D28" s="123" t="s">
        <v>1142</v>
      </c>
      <c r="E28" s="351" t="s">
        <v>767</v>
      </c>
      <c r="F28" s="127" t="s">
        <v>592</v>
      </c>
      <c r="G28" s="137"/>
      <c r="H28" s="298">
        <v>7200</v>
      </c>
      <c r="I28" s="297">
        <f t="shared" si="1"/>
        <v>6120</v>
      </c>
      <c r="J28" s="685">
        <f t="shared" si="0"/>
        <v>5040</v>
      </c>
    </row>
    <row r="29" spans="2:10" s="7" customFormat="1" ht="90" customHeight="1">
      <c r="B29" s="720"/>
      <c r="C29" s="14"/>
      <c r="D29" s="598" t="s">
        <v>1142</v>
      </c>
      <c r="E29" s="659" t="s">
        <v>1143</v>
      </c>
      <c r="F29" s="694" t="s">
        <v>1206</v>
      </c>
      <c r="G29" s="137"/>
      <c r="H29" s="298">
        <v>9800</v>
      </c>
      <c r="I29" s="297">
        <f t="shared" si="1"/>
        <v>8330</v>
      </c>
      <c r="J29" s="685">
        <f t="shared" si="0"/>
        <v>6860</v>
      </c>
    </row>
    <row r="30" spans="2:10" s="7" customFormat="1" ht="90" customHeight="1">
      <c r="B30" s="720"/>
      <c r="C30" s="14"/>
      <c r="D30" s="598" t="s">
        <v>1142</v>
      </c>
      <c r="E30" s="659" t="s">
        <v>1207</v>
      </c>
      <c r="F30" s="694" t="s">
        <v>559</v>
      </c>
      <c r="G30" s="137"/>
      <c r="H30" s="298">
        <v>11600</v>
      </c>
      <c r="I30" s="297">
        <f t="shared" si="1"/>
        <v>9860</v>
      </c>
      <c r="J30" s="685">
        <f t="shared" si="0"/>
        <v>8119.9999999999991</v>
      </c>
    </row>
    <row r="31" spans="2:10" s="7" customFormat="1" ht="90" customHeight="1">
      <c r="B31" s="720"/>
      <c r="C31" s="14"/>
      <c r="D31" s="598" t="s">
        <v>1142</v>
      </c>
      <c r="E31" s="587" t="s">
        <v>766</v>
      </c>
      <c r="F31" s="694" t="s">
        <v>1341</v>
      </c>
      <c r="G31" s="137"/>
      <c r="H31" s="298">
        <v>14900</v>
      </c>
      <c r="I31" s="297">
        <f t="shared" si="1"/>
        <v>12665</v>
      </c>
      <c r="J31" s="685">
        <f t="shared" si="0"/>
        <v>10430</v>
      </c>
    </row>
    <row r="32" spans="2:10" s="7" customFormat="1" ht="90" customHeight="1">
      <c r="B32" s="720"/>
      <c r="C32" s="14"/>
      <c r="D32" s="598" t="s">
        <v>1142</v>
      </c>
      <c r="E32" s="659" t="s">
        <v>593</v>
      </c>
      <c r="F32" s="694" t="s">
        <v>594</v>
      </c>
      <c r="G32" s="137"/>
      <c r="H32" s="298">
        <v>17500</v>
      </c>
      <c r="I32" s="297">
        <f t="shared" si="1"/>
        <v>14875</v>
      </c>
      <c r="J32" s="685">
        <f t="shared" si="0"/>
        <v>12250</v>
      </c>
    </row>
    <row r="33" spans="2:10" s="7" customFormat="1" ht="90" customHeight="1">
      <c r="B33" s="309"/>
      <c r="C33" s="14"/>
      <c r="D33" s="123" t="s">
        <v>1681</v>
      </c>
      <c r="E33" s="352" t="s">
        <v>1682</v>
      </c>
      <c r="F33" s="127" t="s">
        <v>836</v>
      </c>
      <c r="G33" s="137"/>
      <c r="H33" s="298">
        <v>17200</v>
      </c>
      <c r="I33" s="297">
        <f t="shared" si="1"/>
        <v>14620</v>
      </c>
      <c r="J33" s="685">
        <f t="shared" si="0"/>
        <v>12040</v>
      </c>
    </row>
    <row r="34" spans="2:10" s="7" customFormat="1" ht="90" customHeight="1">
      <c r="B34" s="721"/>
      <c r="C34" s="14"/>
      <c r="D34" s="598" t="s">
        <v>344</v>
      </c>
      <c r="E34" s="659" t="s">
        <v>576</v>
      </c>
      <c r="F34" s="694" t="s">
        <v>410</v>
      </c>
      <c r="G34" s="137"/>
      <c r="H34" s="298">
        <v>6800</v>
      </c>
      <c r="I34" s="297">
        <f t="shared" si="1"/>
        <v>5780</v>
      </c>
      <c r="J34" s="685">
        <f t="shared" si="0"/>
        <v>4760</v>
      </c>
    </row>
    <row r="35" spans="2:10" s="7" customFormat="1" ht="90" customHeight="1">
      <c r="B35" s="733"/>
      <c r="C35" s="14"/>
      <c r="D35" s="598" t="s">
        <v>344</v>
      </c>
      <c r="E35" s="659" t="s">
        <v>577</v>
      </c>
      <c r="F35" s="694" t="s">
        <v>575</v>
      </c>
      <c r="G35" s="137"/>
      <c r="H35" s="298">
        <v>11000</v>
      </c>
      <c r="I35" s="297">
        <f t="shared" si="1"/>
        <v>9350</v>
      </c>
      <c r="J35" s="685">
        <f t="shared" si="0"/>
        <v>7699.9999999999991</v>
      </c>
    </row>
    <row r="36" spans="2:10" s="7" customFormat="1" ht="90" customHeight="1">
      <c r="B36" s="722"/>
      <c r="C36" s="14"/>
      <c r="D36" s="598" t="s">
        <v>344</v>
      </c>
      <c r="E36" s="659" t="s">
        <v>578</v>
      </c>
      <c r="F36" s="694" t="s">
        <v>343</v>
      </c>
      <c r="G36" s="137"/>
      <c r="H36" s="298">
        <v>19500</v>
      </c>
      <c r="I36" s="297">
        <f t="shared" si="1"/>
        <v>16575</v>
      </c>
      <c r="J36" s="685">
        <f t="shared" si="0"/>
        <v>13650</v>
      </c>
    </row>
    <row r="37" spans="2:10" s="7" customFormat="1" ht="110.25" customHeight="1">
      <c r="B37" s="142"/>
      <c r="C37" s="14"/>
      <c r="D37" s="598" t="s">
        <v>656</v>
      </c>
      <c r="E37" s="659" t="s">
        <v>657</v>
      </c>
      <c r="F37" s="694" t="s">
        <v>1514</v>
      </c>
      <c r="G37" s="137"/>
      <c r="H37" s="298">
        <v>22900</v>
      </c>
      <c r="I37" s="297">
        <f t="shared" si="1"/>
        <v>19465</v>
      </c>
      <c r="J37" s="685">
        <f t="shared" si="0"/>
        <v>16029.999999999998</v>
      </c>
    </row>
    <row r="38" spans="2:10" s="7" customFormat="1" ht="55.5" customHeight="1">
      <c r="B38" s="122"/>
      <c r="C38" s="14"/>
      <c r="D38" s="123" t="s">
        <v>1191</v>
      </c>
      <c r="E38" s="200" t="s">
        <v>1056</v>
      </c>
      <c r="F38" s="127" t="s">
        <v>1198</v>
      </c>
      <c r="G38" s="17"/>
      <c r="H38" s="192" t="s">
        <v>274</v>
      </c>
      <c r="I38" s="191" t="s">
        <v>274</v>
      </c>
      <c r="J38" s="182" t="s">
        <v>274</v>
      </c>
    </row>
    <row r="39" spans="2:10" s="7" customFormat="1" ht="62.25" customHeight="1">
      <c r="B39" s="122"/>
      <c r="C39" s="14"/>
      <c r="D39" s="598" t="s">
        <v>1191</v>
      </c>
      <c r="E39" s="640" t="s">
        <v>1192</v>
      </c>
      <c r="F39" s="694" t="s">
        <v>1197</v>
      </c>
      <c r="G39" s="137"/>
      <c r="H39" s="298">
        <v>2200</v>
      </c>
      <c r="I39" s="191">
        <f>H39*0.85</f>
        <v>1870</v>
      </c>
      <c r="J39" s="182">
        <f>H39*0.7</f>
        <v>1540</v>
      </c>
    </row>
    <row r="40" spans="2:10" s="7" customFormat="1" ht="62.25" customHeight="1">
      <c r="B40" s="122"/>
      <c r="C40" s="14"/>
      <c r="D40" s="598" t="s">
        <v>1191</v>
      </c>
      <c r="E40" s="640" t="s">
        <v>1193</v>
      </c>
      <c r="F40" s="694" t="s">
        <v>1195</v>
      </c>
      <c r="G40" s="137"/>
      <c r="H40" s="298">
        <v>3200</v>
      </c>
      <c r="I40" s="191">
        <f>H40*0.85</f>
        <v>2720</v>
      </c>
      <c r="J40" s="182">
        <f>H40*0.7</f>
        <v>2240</v>
      </c>
    </row>
    <row r="41" spans="2:10" s="7" customFormat="1" ht="62.25" customHeight="1">
      <c r="B41" s="122"/>
      <c r="C41" s="14"/>
      <c r="D41" s="123" t="s">
        <v>1191</v>
      </c>
      <c r="E41" s="139" t="s">
        <v>1194</v>
      </c>
      <c r="F41" s="127" t="s">
        <v>1196</v>
      </c>
      <c r="G41" s="17"/>
      <c r="H41" s="192" t="s">
        <v>274</v>
      </c>
      <c r="I41" s="191" t="s">
        <v>274</v>
      </c>
      <c r="J41" s="182" t="s">
        <v>274</v>
      </c>
    </row>
    <row r="42" spans="2:10" s="7" customFormat="1" ht="2.25" customHeight="1">
      <c r="B42" s="14"/>
      <c r="C42" s="14"/>
      <c r="D42" s="355"/>
      <c r="E42" s="8"/>
      <c r="F42" s="21"/>
      <c r="G42" s="8"/>
      <c r="H42" s="356"/>
      <c r="I42" s="686"/>
      <c r="J42" s="687"/>
    </row>
    <row r="43" spans="2:10" s="7" customFormat="1" ht="15" customHeight="1">
      <c r="B43" s="701" t="s">
        <v>1269</v>
      </c>
      <c r="C43" s="701"/>
      <c r="D43" s="701"/>
      <c r="E43" s="701"/>
      <c r="F43" s="701"/>
      <c r="G43" s="701"/>
      <c r="H43" s="701"/>
      <c r="I43" s="371"/>
      <c r="J43" s="371"/>
    </row>
    <row r="44" spans="2:10" s="7" customFormat="1" ht="2.25" customHeight="1">
      <c r="B44" s="14"/>
      <c r="C44" s="14"/>
      <c r="D44" s="355"/>
      <c r="E44" s="8"/>
      <c r="F44" s="21"/>
      <c r="G44" s="8"/>
      <c r="H44" s="356"/>
      <c r="I44" s="686"/>
      <c r="J44" s="687"/>
    </row>
    <row r="45" spans="2:10" s="7" customFormat="1" ht="51" customHeight="1">
      <c r="B45" s="127"/>
      <c r="C45" s="21"/>
      <c r="D45" s="247" t="s">
        <v>1726</v>
      </c>
      <c r="E45" s="335" t="s">
        <v>1727</v>
      </c>
      <c r="F45" s="695" t="s">
        <v>461</v>
      </c>
      <c r="G45" s="21"/>
      <c r="H45" s="190">
        <v>3800</v>
      </c>
      <c r="I45" s="194">
        <f t="shared" ref="I45:I50" si="2">H45*0.85</f>
        <v>3230</v>
      </c>
      <c r="J45" s="182">
        <f t="shared" ref="J45:J50" si="3">H45*0.7</f>
        <v>2660</v>
      </c>
    </row>
    <row r="46" spans="2:10" s="7" customFormat="1" ht="51" customHeight="1">
      <c r="B46" s="127"/>
      <c r="C46" s="21"/>
      <c r="D46" s="247" t="s">
        <v>1726</v>
      </c>
      <c r="E46" s="335" t="s">
        <v>1515</v>
      </c>
      <c r="F46" s="697" t="s">
        <v>1516</v>
      </c>
      <c r="G46" s="21"/>
      <c r="H46" s="190">
        <v>11900</v>
      </c>
      <c r="I46" s="194">
        <f t="shared" si="2"/>
        <v>10115</v>
      </c>
      <c r="J46" s="182">
        <f t="shared" si="3"/>
        <v>8330</v>
      </c>
    </row>
    <row r="47" spans="2:10" s="7" customFormat="1" ht="51" customHeight="1">
      <c r="B47" s="127"/>
      <c r="C47" s="21"/>
      <c r="D47" s="247" t="s">
        <v>1726</v>
      </c>
      <c r="E47" s="335" t="s">
        <v>1728</v>
      </c>
      <c r="F47" s="695" t="s">
        <v>460</v>
      </c>
      <c r="G47" s="21"/>
      <c r="H47" s="190">
        <v>22700</v>
      </c>
      <c r="I47" s="194">
        <f t="shared" si="2"/>
        <v>19295</v>
      </c>
      <c r="J47" s="182">
        <f t="shared" si="3"/>
        <v>15889.999999999998</v>
      </c>
    </row>
    <row r="48" spans="2:10" s="7" customFormat="1" ht="51" customHeight="1">
      <c r="B48" s="127"/>
      <c r="C48" s="21"/>
      <c r="D48" s="247" t="s">
        <v>1726</v>
      </c>
      <c r="E48" s="335" t="s">
        <v>1729</v>
      </c>
      <c r="F48" s="696" t="s">
        <v>217</v>
      </c>
      <c r="G48" s="21"/>
      <c r="H48" s="190">
        <v>37900</v>
      </c>
      <c r="I48" s="194">
        <f t="shared" si="2"/>
        <v>32215</v>
      </c>
      <c r="J48" s="182">
        <f t="shared" si="3"/>
        <v>26530</v>
      </c>
    </row>
    <row r="49" spans="2:10" s="7" customFormat="1" ht="51" customHeight="1">
      <c r="B49" s="127"/>
      <c r="C49" s="21"/>
      <c r="D49" s="247" t="s">
        <v>1726</v>
      </c>
      <c r="E49" s="335" t="s">
        <v>1730</v>
      </c>
      <c r="F49" s="696" t="s">
        <v>459</v>
      </c>
      <c r="G49" s="21"/>
      <c r="H49" s="190">
        <v>59300</v>
      </c>
      <c r="I49" s="194">
        <f t="shared" si="2"/>
        <v>50405</v>
      </c>
      <c r="J49" s="182">
        <f t="shared" si="3"/>
        <v>41510</v>
      </c>
    </row>
    <row r="50" spans="2:10" s="7" customFormat="1" ht="51" customHeight="1">
      <c r="B50" s="127"/>
      <c r="C50" s="21"/>
      <c r="D50" s="247" t="s">
        <v>1726</v>
      </c>
      <c r="E50" s="335" t="s">
        <v>1731</v>
      </c>
      <c r="F50" s="696" t="s">
        <v>654</v>
      </c>
      <c r="G50" s="21"/>
      <c r="H50" s="190">
        <v>67500</v>
      </c>
      <c r="I50" s="194">
        <f t="shared" si="2"/>
        <v>57375</v>
      </c>
      <c r="J50" s="182">
        <f t="shared" si="3"/>
        <v>47250</v>
      </c>
    </row>
    <row r="51" spans="2:10" s="7" customFormat="1" ht="57" customHeight="1">
      <c r="B51" s="127"/>
      <c r="C51" s="307"/>
      <c r="D51" s="247" t="s">
        <v>1732</v>
      </c>
      <c r="E51" s="166" t="s">
        <v>650</v>
      </c>
      <c r="F51" s="159" t="s">
        <v>1733</v>
      </c>
      <c r="G51" s="307"/>
      <c r="H51" s="190">
        <v>38900</v>
      </c>
      <c r="I51" s="194">
        <f>H51*0.9</f>
        <v>35010</v>
      </c>
      <c r="J51" s="182">
        <f>H51*0.8</f>
        <v>31120</v>
      </c>
    </row>
    <row r="52" spans="2:10" s="7" customFormat="1" ht="57" customHeight="1">
      <c r="B52" s="127"/>
      <c r="C52" s="307"/>
      <c r="D52" s="247" t="s">
        <v>1732</v>
      </c>
      <c r="E52" s="166" t="s">
        <v>858</v>
      </c>
      <c r="F52" s="159" t="s">
        <v>859</v>
      </c>
      <c r="G52" s="21"/>
      <c r="H52" s="190">
        <v>53000</v>
      </c>
      <c r="I52" s="194">
        <f>H52*0.9</f>
        <v>47700</v>
      </c>
      <c r="J52" s="182">
        <f>H52*0.8</f>
        <v>42400</v>
      </c>
    </row>
    <row r="53" spans="2:10" s="7" customFormat="1" ht="57" customHeight="1">
      <c r="B53" s="127"/>
      <c r="C53" s="21"/>
      <c r="D53" s="247" t="s">
        <v>1732</v>
      </c>
      <c r="E53" s="470" t="s">
        <v>861</v>
      </c>
      <c r="F53" s="159" t="s">
        <v>862</v>
      </c>
      <c r="G53" s="21"/>
      <c r="H53" s="190">
        <v>72400</v>
      </c>
      <c r="I53" s="194">
        <f>H53*0.9</f>
        <v>65160</v>
      </c>
      <c r="J53" s="182">
        <f>H53*0.8</f>
        <v>57920</v>
      </c>
    </row>
    <row r="54" spans="2:10" s="7" customFormat="1" ht="57" customHeight="1" thickBot="1">
      <c r="B54" s="127"/>
      <c r="C54" s="312"/>
      <c r="D54" s="247" t="s">
        <v>1732</v>
      </c>
      <c r="E54" s="470" t="s">
        <v>863</v>
      </c>
      <c r="F54" s="159" t="s">
        <v>864</v>
      </c>
      <c r="G54" s="312"/>
      <c r="H54" s="190">
        <v>98400</v>
      </c>
      <c r="I54" s="194">
        <f>H54*0.9</f>
        <v>88560</v>
      </c>
      <c r="J54" s="182">
        <f>H54*0.8</f>
        <v>78720</v>
      </c>
    </row>
    <row r="55" spans="2:10" s="7" customFormat="1" ht="2.4500000000000002" customHeight="1">
      <c r="B55" s="15"/>
      <c r="C55" s="14"/>
      <c r="D55" s="8"/>
      <c r="E55" s="8"/>
      <c r="F55" s="13"/>
      <c r="G55" s="17"/>
      <c r="H55" s="8"/>
      <c r="I55" s="688"/>
      <c r="J55" s="111"/>
    </row>
    <row r="56" spans="2:10" s="7" customFormat="1" ht="15" customHeight="1">
      <c r="B56" s="704" t="s">
        <v>492</v>
      </c>
      <c r="C56" s="704"/>
      <c r="D56" s="704"/>
      <c r="E56" s="704"/>
      <c r="F56" s="704"/>
      <c r="G56" s="704"/>
      <c r="H56" s="704"/>
      <c r="I56" s="689"/>
      <c r="J56" s="689"/>
    </row>
    <row r="57" spans="2:10" s="7" customFormat="1" ht="2.25" customHeight="1">
      <c r="B57" s="15"/>
      <c r="C57" s="14"/>
      <c r="D57" s="8"/>
      <c r="E57" s="8"/>
      <c r="F57" s="13"/>
      <c r="G57" s="17"/>
      <c r="H57" s="8"/>
      <c r="I57" s="688"/>
      <c r="J57" s="111"/>
    </row>
    <row r="58" spans="2:10" s="7" customFormat="1" ht="81" customHeight="1">
      <c r="B58" s="721"/>
      <c r="C58" s="14"/>
      <c r="D58" s="360" t="s">
        <v>1162</v>
      </c>
      <c r="E58" s="293" t="s">
        <v>771</v>
      </c>
      <c r="F58" s="128" t="s">
        <v>848</v>
      </c>
      <c r="G58" s="17"/>
      <c r="H58" s="192">
        <v>31000</v>
      </c>
      <c r="I58" s="194">
        <f>H58*0.85</f>
        <v>26350</v>
      </c>
      <c r="J58" s="182">
        <f>H58*0.7</f>
        <v>21700</v>
      </c>
    </row>
    <row r="59" spans="2:10" s="7" customFormat="1" ht="81" customHeight="1">
      <c r="B59" s="733"/>
      <c r="C59" s="14"/>
      <c r="D59" s="360" t="s">
        <v>1162</v>
      </c>
      <c r="E59" s="293" t="s">
        <v>480</v>
      </c>
      <c r="F59" s="128" t="s">
        <v>503</v>
      </c>
      <c r="G59" s="17"/>
      <c r="H59" s="493">
        <v>47600</v>
      </c>
      <c r="I59" s="478">
        <f t="shared" ref="I59:I67" si="4">H59*0.85</f>
        <v>40460</v>
      </c>
      <c r="J59" s="479">
        <f t="shared" ref="J59:J67" si="5">H59*0.7</f>
        <v>33320</v>
      </c>
    </row>
    <row r="60" spans="2:10" s="7" customFormat="1" ht="81" customHeight="1">
      <c r="B60" s="733"/>
      <c r="C60" s="14"/>
      <c r="D60" s="360" t="s">
        <v>1162</v>
      </c>
      <c r="E60" s="293" t="s">
        <v>451</v>
      </c>
      <c r="F60" s="128" t="s">
        <v>164</v>
      </c>
      <c r="G60" s="17"/>
      <c r="H60" s="493">
        <v>98800</v>
      </c>
      <c r="I60" s="478">
        <f t="shared" si="4"/>
        <v>83980</v>
      </c>
      <c r="J60" s="479">
        <f t="shared" si="5"/>
        <v>69160</v>
      </c>
    </row>
    <row r="61" spans="2:10" s="7" customFormat="1" ht="81" customHeight="1">
      <c r="B61" s="722"/>
      <c r="C61" s="14"/>
      <c r="D61" s="360" t="s">
        <v>1162</v>
      </c>
      <c r="E61" s="293" t="s">
        <v>1042</v>
      </c>
      <c r="F61" s="128" t="s">
        <v>280</v>
      </c>
      <c r="G61" s="17"/>
      <c r="H61" s="192">
        <v>148400</v>
      </c>
      <c r="I61" s="194">
        <f t="shared" si="4"/>
        <v>126140</v>
      </c>
      <c r="J61" s="182">
        <f t="shared" si="5"/>
        <v>103880</v>
      </c>
    </row>
    <row r="62" spans="2:10" s="7" customFormat="1" ht="100.5" customHeight="1">
      <c r="B62" s="721"/>
      <c r="C62" s="14"/>
      <c r="D62" s="360" t="s">
        <v>1162</v>
      </c>
      <c r="E62" s="293" t="s">
        <v>815</v>
      </c>
      <c r="F62" s="128" t="s">
        <v>1407</v>
      </c>
      <c r="G62" s="17"/>
      <c r="H62" s="192">
        <v>224600</v>
      </c>
      <c r="I62" s="194">
        <f t="shared" si="4"/>
        <v>190910</v>
      </c>
      <c r="J62" s="182">
        <f t="shared" si="5"/>
        <v>157220</v>
      </c>
    </row>
    <row r="63" spans="2:10" s="7" customFormat="1" ht="100.5" customHeight="1">
      <c r="B63" s="722"/>
      <c r="C63" s="14"/>
      <c r="D63" s="360" t="s">
        <v>1162</v>
      </c>
      <c r="E63" s="293" t="s">
        <v>816</v>
      </c>
      <c r="F63" s="128" t="s">
        <v>481</v>
      </c>
      <c r="G63" s="17"/>
      <c r="H63" s="192">
        <v>327400</v>
      </c>
      <c r="I63" s="194">
        <f t="shared" si="4"/>
        <v>278290</v>
      </c>
      <c r="J63" s="182">
        <f t="shared" si="5"/>
        <v>229180</v>
      </c>
    </row>
    <row r="64" spans="2:10" s="7" customFormat="1" ht="102" customHeight="1">
      <c r="B64" s="721"/>
      <c r="C64" s="14"/>
      <c r="D64" s="360" t="s">
        <v>1162</v>
      </c>
      <c r="E64" s="293" t="s">
        <v>817</v>
      </c>
      <c r="F64" s="128" t="s">
        <v>515</v>
      </c>
      <c r="G64" s="17"/>
      <c r="H64" s="192">
        <v>289900</v>
      </c>
      <c r="I64" s="194">
        <f t="shared" si="4"/>
        <v>246415</v>
      </c>
      <c r="J64" s="182">
        <f t="shared" si="5"/>
        <v>202930</v>
      </c>
    </row>
    <row r="65" spans="2:10" s="7" customFormat="1" ht="102" customHeight="1">
      <c r="B65" s="722"/>
      <c r="C65" s="14"/>
      <c r="D65" s="360" t="s">
        <v>1162</v>
      </c>
      <c r="E65" s="293" t="s">
        <v>818</v>
      </c>
      <c r="F65" s="128" t="s">
        <v>729</v>
      </c>
      <c r="G65" s="17"/>
      <c r="H65" s="192">
        <v>576600</v>
      </c>
      <c r="I65" s="194">
        <f t="shared" si="4"/>
        <v>490110</v>
      </c>
      <c r="J65" s="182">
        <f t="shared" si="5"/>
        <v>403620</v>
      </c>
    </row>
    <row r="66" spans="2:10" s="7" customFormat="1" ht="111" customHeight="1">
      <c r="B66" s="721"/>
      <c r="C66" s="14"/>
      <c r="D66" s="360" t="s">
        <v>1162</v>
      </c>
      <c r="E66" s="293" t="s">
        <v>1165</v>
      </c>
      <c r="F66" s="128" t="s">
        <v>571</v>
      </c>
      <c r="G66" s="17"/>
      <c r="H66" s="192">
        <v>251800</v>
      </c>
      <c r="I66" s="194">
        <f t="shared" si="4"/>
        <v>214030</v>
      </c>
      <c r="J66" s="182">
        <f t="shared" si="5"/>
        <v>176260</v>
      </c>
    </row>
    <row r="67" spans="2:10" s="7" customFormat="1" ht="111" customHeight="1">
      <c r="B67" s="722"/>
      <c r="C67" s="14"/>
      <c r="D67" s="360" t="s">
        <v>1162</v>
      </c>
      <c r="E67" s="293" t="s">
        <v>1164</v>
      </c>
      <c r="F67" s="128" t="s">
        <v>444</v>
      </c>
      <c r="G67" s="17"/>
      <c r="H67" s="192">
        <v>403200</v>
      </c>
      <c r="I67" s="194">
        <f t="shared" si="4"/>
        <v>342720</v>
      </c>
      <c r="J67" s="182">
        <f t="shared" si="5"/>
        <v>282240</v>
      </c>
    </row>
    <row r="68" spans="2:10" s="7" customFormat="1" ht="2.25" customHeight="1">
      <c r="B68" s="14"/>
      <c r="C68" s="14"/>
      <c r="D68" s="357"/>
      <c r="E68" s="358"/>
      <c r="F68" s="134"/>
      <c r="G68" s="17"/>
      <c r="H68" s="359"/>
      <c r="I68" s="690"/>
      <c r="J68" s="691"/>
    </row>
    <row r="69" spans="2:10" s="7" customFormat="1" ht="15" customHeight="1">
      <c r="B69" s="704" t="s">
        <v>1270</v>
      </c>
      <c r="C69" s="735"/>
      <c r="D69" s="735"/>
      <c r="E69" s="735"/>
      <c r="F69" s="735"/>
      <c r="G69" s="735"/>
      <c r="H69" s="735"/>
      <c r="I69" s="735"/>
      <c r="J69" s="735"/>
    </row>
    <row r="70" spans="2:10" s="7" customFormat="1" ht="2.25" customHeight="1">
      <c r="B70" s="14"/>
      <c r="C70" s="14"/>
      <c r="D70" s="357"/>
      <c r="E70" s="358"/>
      <c r="F70" s="134"/>
      <c r="G70" s="17"/>
      <c r="H70" s="359"/>
      <c r="I70" s="690"/>
      <c r="J70" s="691"/>
    </row>
    <row r="71" spans="2:10" s="7" customFormat="1" ht="91.5" customHeight="1">
      <c r="B71" s="142"/>
      <c r="C71" s="14"/>
      <c r="D71" s="292" t="s">
        <v>1161</v>
      </c>
      <c r="E71" s="293" t="s">
        <v>772</v>
      </c>
      <c r="F71" s="128" t="s">
        <v>479</v>
      </c>
      <c r="G71" s="17"/>
      <c r="H71" s="192">
        <v>52000</v>
      </c>
      <c r="I71" s="194">
        <f>H71*0.85</f>
        <v>44200</v>
      </c>
      <c r="J71" s="182">
        <f>H71*0.7</f>
        <v>36400</v>
      </c>
    </row>
    <row r="72" spans="2:10" s="7" customFormat="1" ht="79.5" customHeight="1">
      <c r="B72" s="142"/>
      <c r="C72" s="14"/>
      <c r="D72" s="292" t="s">
        <v>1161</v>
      </c>
      <c r="E72" s="293" t="s">
        <v>1163</v>
      </c>
      <c r="F72" s="128" t="s">
        <v>9</v>
      </c>
      <c r="G72" s="17"/>
      <c r="H72" s="192">
        <v>80400</v>
      </c>
      <c r="I72" s="194">
        <f>H72*0.85</f>
        <v>68340</v>
      </c>
      <c r="J72" s="182">
        <f>H72*0.7</f>
        <v>56280</v>
      </c>
    </row>
    <row r="73" spans="2:10" s="7" customFormat="1" ht="79.5" customHeight="1">
      <c r="B73" s="142"/>
      <c r="C73" s="14"/>
      <c r="D73" s="292" t="s">
        <v>1161</v>
      </c>
      <c r="E73" s="293" t="s">
        <v>773</v>
      </c>
      <c r="F73" s="128" t="s">
        <v>882</v>
      </c>
      <c r="G73" s="17"/>
      <c r="H73" s="192">
        <v>100600</v>
      </c>
      <c r="I73" s="194">
        <f>H73*0.85</f>
        <v>85510</v>
      </c>
      <c r="J73" s="182">
        <f>H73*0.7</f>
        <v>70420</v>
      </c>
    </row>
    <row r="74" spans="2:10" s="7" customFormat="1" ht="2.25" customHeight="1">
      <c r="B74" s="14"/>
      <c r="C74" s="14"/>
      <c r="D74" s="357"/>
      <c r="E74" s="358"/>
      <c r="F74" s="21"/>
      <c r="G74" s="17"/>
      <c r="H74" s="359"/>
      <c r="I74" s="690"/>
      <c r="J74" s="691"/>
    </row>
    <row r="75" spans="2:10" s="7" customFormat="1" ht="15" customHeight="1">
      <c r="B75" s="704" t="s">
        <v>505</v>
      </c>
      <c r="C75" s="735"/>
      <c r="D75" s="735"/>
      <c r="E75" s="735"/>
      <c r="F75" s="735"/>
      <c r="G75" s="735"/>
      <c r="H75" s="735"/>
      <c r="I75" s="735"/>
      <c r="J75" s="735"/>
    </row>
    <row r="76" spans="2:10" s="7" customFormat="1" ht="2.25" customHeight="1">
      <c r="B76" s="14"/>
      <c r="C76" s="14"/>
      <c r="D76" s="357"/>
      <c r="E76" s="358"/>
      <c r="F76" s="21"/>
      <c r="G76" s="17"/>
      <c r="H76" s="359"/>
      <c r="I76" s="690"/>
      <c r="J76" s="691"/>
    </row>
    <row r="77" spans="2:10" s="7" customFormat="1" ht="60" customHeight="1">
      <c r="B77" s="142"/>
      <c r="C77" s="14"/>
      <c r="D77" s="292" t="s">
        <v>506</v>
      </c>
      <c r="E77" s="293" t="s">
        <v>507</v>
      </c>
      <c r="F77" s="127" t="s">
        <v>508</v>
      </c>
      <c r="G77" s="17"/>
      <c r="H77" s="192">
        <v>117800</v>
      </c>
      <c r="I77" s="194">
        <f>H77*0.85</f>
        <v>100130</v>
      </c>
      <c r="J77" s="182">
        <f>H77*0.7</f>
        <v>82460</v>
      </c>
    </row>
    <row r="78" spans="2:10" s="7" customFormat="1" ht="2.25" customHeight="1">
      <c r="B78" s="15"/>
      <c r="C78" s="14"/>
      <c r="D78" s="8"/>
      <c r="E78" s="8"/>
      <c r="F78" s="13"/>
      <c r="G78" s="17"/>
      <c r="H78" s="8"/>
      <c r="I78" s="688"/>
      <c r="J78" s="111"/>
    </row>
    <row r="79" spans="2:10" ht="15" customHeight="1">
      <c r="B79" s="704" t="s">
        <v>504</v>
      </c>
      <c r="C79" s="735"/>
      <c r="D79" s="735"/>
      <c r="E79" s="735"/>
      <c r="F79" s="735"/>
      <c r="G79" s="735"/>
      <c r="H79" s="735"/>
      <c r="I79" s="735"/>
      <c r="J79" s="735"/>
    </row>
    <row r="80" spans="2:10" ht="2.4500000000000002" customHeight="1">
      <c r="B80" s="44"/>
      <c r="C80" s="44"/>
      <c r="D80" s="44"/>
      <c r="E80" s="44"/>
      <c r="F80" s="44"/>
      <c r="G80" s="49"/>
      <c r="H80" s="50"/>
      <c r="I80" s="50"/>
      <c r="J80" s="201"/>
    </row>
    <row r="81" spans="2:10" ht="124.5" customHeight="1">
      <c r="B81" s="141"/>
      <c r="C81" s="44"/>
      <c r="D81" s="294" t="s">
        <v>1501</v>
      </c>
      <c r="E81" s="293" t="s">
        <v>733</v>
      </c>
      <c r="F81" s="128" t="s">
        <v>1626</v>
      </c>
      <c r="G81" s="49"/>
      <c r="H81" s="190">
        <v>966200</v>
      </c>
      <c r="I81" s="194">
        <f>H81*0.85</f>
        <v>821270</v>
      </c>
      <c r="J81" s="182">
        <f>H81*0.7</f>
        <v>676340</v>
      </c>
    </row>
    <row r="82" spans="2:10" ht="169.5" customHeight="1">
      <c r="B82" s="734"/>
      <c r="C82" s="174"/>
      <c r="D82" s="294" t="s">
        <v>730</v>
      </c>
      <c r="E82" s="293" t="s">
        <v>732</v>
      </c>
      <c r="F82" s="128" t="s">
        <v>342</v>
      </c>
      <c r="G82" s="172"/>
      <c r="H82" s="190">
        <v>994400</v>
      </c>
      <c r="I82" s="194">
        <f>H82*0.85</f>
        <v>845240</v>
      </c>
      <c r="J82" s="182">
        <f>H82*0.7</f>
        <v>696080</v>
      </c>
    </row>
    <row r="83" spans="2:10" ht="193.5" customHeight="1">
      <c r="B83" s="734"/>
      <c r="C83" s="174"/>
      <c r="D83" s="294" t="s">
        <v>730</v>
      </c>
      <c r="E83" s="293" t="s">
        <v>731</v>
      </c>
      <c r="F83" s="128" t="s">
        <v>1035</v>
      </c>
      <c r="G83" s="172"/>
      <c r="H83" s="189">
        <v>1955200</v>
      </c>
      <c r="I83" s="180">
        <f>H83*0.85</f>
        <v>1661920</v>
      </c>
      <c r="J83" s="181">
        <f>H83*0.7</f>
        <v>1368640</v>
      </c>
    </row>
    <row r="84" spans="2:10" ht="2.25" customHeight="1">
      <c r="B84" s="248"/>
      <c r="C84" s="19"/>
      <c r="D84" s="249"/>
      <c r="E84" s="250"/>
      <c r="F84" s="251"/>
      <c r="G84" s="7"/>
      <c r="H84" s="33"/>
      <c r="I84" s="299"/>
      <c r="J84" s="202"/>
    </row>
    <row r="91" spans="2:10">
      <c r="J91" s="114"/>
    </row>
    <row r="92" spans="2:10">
      <c r="J92" s="114"/>
    </row>
    <row r="93" spans="2:10">
      <c r="J93" s="114"/>
    </row>
    <row r="94" spans="2:10">
      <c r="J94" s="114"/>
    </row>
  </sheetData>
  <customSheetViews>
    <customSheetView guid="{F0845E88-CDDC-48A8-ACF0-8F3CA3FB4E6A}" showRuler="0">
      <selection activeCell="I12" sqref="H12:I16"/>
      <pageMargins left="0.19685039370078741" right="0.19685039370078741" top="0.39370078740157483" bottom="0.39370078740157483" header="0.31496062992125984" footer="0.31496062992125984"/>
      <pageSetup paperSize="9" orientation="portrait" r:id="rId1"/>
      <headerFooter alignWithMargins="0"/>
    </customSheetView>
  </customSheetViews>
  <mergeCells count="17">
    <mergeCell ref="B25:B27"/>
    <mergeCell ref="B28:B32"/>
    <mergeCell ref="B34:B36"/>
    <mergeCell ref="B43:H43"/>
    <mergeCell ref="B10:H10"/>
    <mergeCell ref="B12:B14"/>
    <mergeCell ref="B15:B17"/>
    <mergeCell ref="B18:B24"/>
    <mergeCell ref="B82:B83"/>
    <mergeCell ref="B66:B67"/>
    <mergeCell ref="B69:J69"/>
    <mergeCell ref="B75:J75"/>
    <mergeCell ref="B79:J79"/>
    <mergeCell ref="B56:H56"/>
    <mergeCell ref="B58:B61"/>
    <mergeCell ref="B62:B63"/>
    <mergeCell ref="B64:B65"/>
  </mergeCells>
  <phoneticPr fontId="6" type="noConversion"/>
  <printOptions horizontalCentered="1"/>
  <pageMargins left="0.19685039370078741" right="0.19685039370078741" top="0.19685039370078741" bottom="0.19685039370078741" header="0.23622047244094491" footer="0.19685039370078741"/>
  <pageSetup paperSize="9" scale="90" orientation="portrait" horizontalDpi="300" verticalDpi="300" r:id="rId2"/>
  <headerFooter alignWithMargins="0"/>
  <rowBreaks count="1" manualBreakCount="1">
    <brk id="73" max="16383" man="1"/>
  </rowBreaks>
  <drawing r:id="rId3"/>
  <legacyDrawing r:id="rId4"/>
</worksheet>
</file>

<file path=xl/worksheets/sheet13.xml><?xml version="1.0" encoding="utf-8"?>
<worksheet xmlns="http://schemas.openxmlformats.org/spreadsheetml/2006/main" xmlns:r="http://schemas.openxmlformats.org/officeDocument/2006/relationships">
  <sheetPr>
    <tabColor theme="4" tint="-0.249977111117893"/>
  </sheetPr>
  <dimension ref="A1:J58"/>
  <sheetViews>
    <sheetView zoomScaleNormal="75" workbookViewId="0">
      <pane ySplit="9" topLeftCell="A24" activePane="bottomLeft" state="frozenSplit"/>
      <selection pane="bottomLeft" activeCell="I24" sqref="I24"/>
    </sheetView>
  </sheetViews>
  <sheetFormatPr defaultRowHeight="12.75"/>
  <cols>
    <col min="1" max="1" width="0.42578125" style="1" customWidth="1"/>
    <col min="2" max="2" width="12.7109375" style="18" customWidth="1"/>
    <col min="3" max="3" width="0.42578125" style="18" customWidth="1"/>
    <col min="4" max="5" width="14.7109375" style="1" customWidth="1"/>
    <col min="6" max="6" width="54.28515625" style="1" customWidth="1"/>
    <col min="7" max="7" width="0.42578125" style="1" customWidth="1"/>
    <col min="8" max="9" width="9.7109375" style="1" customWidth="1"/>
    <col min="10" max="10" width="9.7109375" style="111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165"/>
      <c r="C2" s="165"/>
      <c r="D2" s="165"/>
      <c r="E2" s="165"/>
      <c r="F2" s="165"/>
      <c r="G2" s="165"/>
      <c r="H2" s="165"/>
      <c r="I2" s="165"/>
      <c r="J2" s="115"/>
    </row>
    <row r="3" spans="1:10" ht="13.5" customHeight="1">
      <c r="B3" s="165"/>
      <c r="C3" s="165"/>
      <c r="D3" s="165"/>
      <c r="E3" s="165"/>
      <c r="F3" s="165"/>
      <c r="G3" s="165"/>
      <c r="H3" s="165"/>
      <c r="I3" s="165"/>
      <c r="J3" s="115"/>
    </row>
    <row r="4" spans="1:10" ht="13.5" customHeight="1">
      <c r="B4" s="165"/>
      <c r="C4" s="165"/>
      <c r="D4" s="165"/>
      <c r="E4" s="165"/>
      <c r="F4" s="165"/>
      <c r="G4" s="165"/>
      <c r="H4" s="165"/>
      <c r="I4" s="165"/>
      <c r="J4" s="115"/>
    </row>
    <row r="5" spans="1:10" ht="13.5" customHeight="1">
      <c r="B5" s="165"/>
      <c r="C5" s="165"/>
      <c r="D5" s="165"/>
      <c r="E5" s="165"/>
      <c r="F5" s="165"/>
      <c r="G5" s="165"/>
      <c r="H5" s="165"/>
      <c r="I5" s="165"/>
      <c r="J5" s="115"/>
    </row>
    <row r="6" spans="1:10" ht="13.5" customHeight="1">
      <c r="B6" s="165"/>
      <c r="C6" s="165"/>
      <c r="D6" s="165"/>
      <c r="E6" s="165"/>
      <c r="F6" s="165"/>
      <c r="G6" s="165"/>
      <c r="H6" s="165"/>
      <c r="I6" s="165"/>
      <c r="J6" s="115"/>
    </row>
    <row r="7" spans="1:10" ht="2.25" customHeight="1">
      <c r="A7" s="2"/>
      <c r="B7" s="3"/>
      <c r="C7" s="3"/>
      <c r="D7" s="4"/>
      <c r="E7" s="4"/>
      <c r="F7" s="4"/>
      <c r="G7" s="4"/>
      <c r="H7" s="4"/>
      <c r="I7" s="5"/>
      <c r="J7" s="112"/>
    </row>
    <row r="8" spans="1:10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B9" s="52"/>
      <c r="C9" s="34"/>
      <c r="D9" s="51"/>
      <c r="E9" s="51"/>
      <c r="F9" s="51"/>
      <c r="G9" s="34"/>
      <c r="H9" s="53"/>
      <c r="I9" s="54"/>
    </row>
    <row r="10" spans="1:10" ht="15" customHeight="1">
      <c r="B10" s="704" t="s">
        <v>1678</v>
      </c>
      <c r="C10" s="704"/>
      <c r="D10" s="704"/>
      <c r="E10" s="704"/>
      <c r="F10" s="704"/>
      <c r="G10" s="704"/>
      <c r="H10" s="704"/>
      <c r="I10" s="374"/>
      <c r="J10" s="374"/>
    </row>
    <row r="11" spans="1:10" ht="2.4500000000000002" customHeight="1">
      <c r="B11" s="44"/>
      <c r="C11" s="44"/>
      <c r="D11" s="44"/>
      <c r="E11" s="44"/>
      <c r="F11" s="44"/>
      <c r="G11" s="49"/>
      <c r="H11" s="50"/>
      <c r="I11" s="50"/>
      <c r="J11" s="201"/>
    </row>
    <row r="12" spans="1:10" ht="78.75" customHeight="1">
      <c r="B12" s="739"/>
      <c r="C12" s="174"/>
      <c r="D12" s="581" t="s">
        <v>1622</v>
      </c>
      <c r="E12" s="659" t="s">
        <v>994</v>
      </c>
      <c r="F12" s="582" t="s">
        <v>454</v>
      </c>
      <c r="G12" s="660"/>
      <c r="H12" s="656">
        <v>98</v>
      </c>
      <c r="I12" s="657">
        <f>H12*0.85</f>
        <v>83.3</v>
      </c>
      <c r="J12" s="661">
        <f>H12*0.7</f>
        <v>68.599999999999994</v>
      </c>
    </row>
    <row r="13" spans="1:10" ht="78.75" customHeight="1">
      <c r="B13" s="740"/>
      <c r="C13" s="174"/>
      <c r="D13" s="581" t="s">
        <v>1622</v>
      </c>
      <c r="E13" s="659" t="s">
        <v>1474</v>
      </c>
      <c r="F13" s="582" t="s">
        <v>1054</v>
      </c>
      <c r="G13" s="660"/>
      <c r="H13" s="656">
        <v>118</v>
      </c>
      <c r="I13" s="657">
        <f>H13*0.85</f>
        <v>100.3</v>
      </c>
      <c r="J13" s="661">
        <f>H13*0.7</f>
        <v>82.6</v>
      </c>
    </row>
    <row r="14" spans="1:10" ht="90" customHeight="1">
      <c r="B14" s="741"/>
      <c r="C14" s="174"/>
      <c r="D14" s="581" t="s">
        <v>1622</v>
      </c>
      <c r="E14" s="587" t="s">
        <v>995</v>
      </c>
      <c r="F14" s="582" t="s">
        <v>455</v>
      </c>
      <c r="G14" s="660"/>
      <c r="H14" s="656">
        <v>119</v>
      </c>
      <c r="I14" s="657">
        <f t="shared" ref="I14:I20" si="0">H14*0.85</f>
        <v>101.14999999999999</v>
      </c>
      <c r="J14" s="661">
        <f t="shared" ref="J14:J20" si="1">H14*0.7</f>
        <v>83.3</v>
      </c>
    </row>
    <row r="15" spans="1:10" ht="60" customHeight="1">
      <c r="B15" s="175"/>
      <c r="C15" s="174"/>
      <c r="D15" s="581" t="s">
        <v>1019</v>
      </c>
      <c r="E15" s="587" t="s">
        <v>993</v>
      </c>
      <c r="F15" s="582" t="s">
        <v>1239</v>
      </c>
      <c r="G15" s="660"/>
      <c r="H15" s="656">
        <v>1900</v>
      </c>
      <c r="I15" s="657">
        <f t="shared" si="0"/>
        <v>1615</v>
      </c>
      <c r="J15" s="661">
        <f t="shared" si="1"/>
        <v>1330</v>
      </c>
    </row>
    <row r="16" spans="1:10" ht="60" customHeight="1">
      <c r="B16" s="175"/>
      <c r="C16" s="174"/>
      <c r="D16" s="581" t="s">
        <v>1019</v>
      </c>
      <c r="E16" s="587" t="s">
        <v>992</v>
      </c>
      <c r="F16" s="582" t="s">
        <v>1240</v>
      </c>
      <c r="G16" s="660"/>
      <c r="H16" s="656">
        <v>3800</v>
      </c>
      <c r="I16" s="657">
        <f t="shared" si="0"/>
        <v>3230</v>
      </c>
      <c r="J16" s="661">
        <f t="shared" si="1"/>
        <v>2660</v>
      </c>
    </row>
    <row r="17" spans="2:10" ht="48" customHeight="1">
      <c r="B17" s="176"/>
      <c r="C17" s="174"/>
      <c r="D17" s="294" t="s">
        <v>1021</v>
      </c>
      <c r="E17" s="352" t="s">
        <v>1016</v>
      </c>
      <c r="F17" s="128" t="s">
        <v>358</v>
      </c>
      <c r="G17" s="172"/>
      <c r="H17" s="298">
        <v>35</v>
      </c>
      <c r="I17" s="297">
        <f t="shared" si="0"/>
        <v>29.75</v>
      </c>
      <c r="J17" s="178">
        <f t="shared" si="1"/>
        <v>24.5</v>
      </c>
    </row>
    <row r="18" spans="2:10" ht="48" customHeight="1">
      <c r="B18" s="176"/>
      <c r="C18" s="174"/>
      <c r="D18" s="581" t="s">
        <v>692</v>
      </c>
      <c r="E18" s="659" t="s">
        <v>1017</v>
      </c>
      <c r="F18" s="662" t="s">
        <v>839</v>
      </c>
      <c r="G18" s="660"/>
      <c r="H18" s="656">
        <v>80</v>
      </c>
      <c r="I18" s="657">
        <f t="shared" si="0"/>
        <v>68</v>
      </c>
      <c r="J18" s="661">
        <f t="shared" si="1"/>
        <v>56</v>
      </c>
    </row>
    <row r="19" spans="2:10" ht="54" customHeight="1">
      <c r="B19" s="175"/>
      <c r="C19" s="174"/>
      <c r="D19" s="294" t="s">
        <v>693</v>
      </c>
      <c r="E19" s="352" t="s">
        <v>1018</v>
      </c>
      <c r="F19" s="279" t="s">
        <v>838</v>
      </c>
      <c r="G19" s="172"/>
      <c r="H19" s="298">
        <v>107</v>
      </c>
      <c r="I19" s="297">
        <f t="shared" si="0"/>
        <v>90.95</v>
      </c>
      <c r="J19" s="178">
        <f t="shared" si="1"/>
        <v>74.899999999999991</v>
      </c>
    </row>
    <row r="20" spans="2:10" ht="72" customHeight="1">
      <c r="B20" s="175"/>
      <c r="C20" s="174"/>
      <c r="D20" s="294" t="s">
        <v>1020</v>
      </c>
      <c r="E20" s="352" t="s">
        <v>456</v>
      </c>
      <c r="F20" s="279" t="s">
        <v>837</v>
      </c>
      <c r="G20" s="172"/>
      <c r="H20" s="298">
        <v>130</v>
      </c>
      <c r="I20" s="297">
        <f t="shared" si="0"/>
        <v>110.5</v>
      </c>
      <c r="J20" s="178">
        <f t="shared" si="1"/>
        <v>91</v>
      </c>
    </row>
    <row r="21" spans="2:10" ht="2.25" customHeight="1">
      <c r="B21" s="248"/>
      <c r="C21" s="19"/>
      <c r="D21" s="249"/>
      <c r="E21" s="250"/>
      <c r="F21" s="251"/>
      <c r="G21" s="7"/>
      <c r="H21" s="33"/>
      <c r="I21" s="299"/>
      <c r="J21" s="202"/>
    </row>
    <row r="22" spans="2:10" ht="15" customHeight="1">
      <c r="B22" s="704" t="s">
        <v>1227</v>
      </c>
      <c r="C22" s="704"/>
      <c r="D22" s="704"/>
      <c r="E22" s="704"/>
      <c r="F22" s="704"/>
      <c r="G22" s="704"/>
      <c r="H22" s="704"/>
      <c r="I22" s="365"/>
      <c r="J22" s="365"/>
    </row>
    <row r="23" spans="2:10" ht="2.25" customHeight="1">
      <c r="B23" s="106"/>
      <c r="C23" s="44"/>
      <c r="D23" s="44"/>
      <c r="E23" s="44"/>
      <c r="F23" s="44"/>
      <c r="G23" s="107"/>
      <c r="H23" s="108"/>
      <c r="I23" s="109"/>
      <c r="J23" s="201"/>
    </row>
    <row r="24" spans="2:10" ht="48" customHeight="1">
      <c r="B24" s="176"/>
      <c r="C24" s="174"/>
      <c r="D24" s="131" t="s">
        <v>29</v>
      </c>
      <c r="E24" s="352" t="s">
        <v>526</v>
      </c>
      <c r="F24" s="127" t="s">
        <v>373</v>
      </c>
      <c r="G24" s="172"/>
      <c r="H24" s="190">
        <v>60</v>
      </c>
      <c r="I24" s="191">
        <f t="shared" ref="I24:I47" si="2">H24*0.85</f>
        <v>51</v>
      </c>
      <c r="J24" s="182">
        <f>H24*0.7</f>
        <v>42</v>
      </c>
    </row>
    <row r="25" spans="2:10" ht="48" customHeight="1">
      <c r="B25" s="176"/>
      <c r="C25" s="174"/>
      <c r="D25" s="637" t="s">
        <v>1123</v>
      </c>
      <c r="E25" s="659" t="s">
        <v>527</v>
      </c>
      <c r="F25" s="578" t="s">
        <v>374</v>
      </c>
      <c r="G25" s="660"/>
      <c r="H25" s="580">
        <v>60</v>
      </c>
      <c r="I25" s="551">
        <f t="shared" si="2"/>
        <v>51</v>
      </c>
      <c r="J25" s="533">
        <f t="shared" ref="J25:J47" si="3">H25*0.7</f>
        <v>42</v>
      </c>
    </row>
    <row r="26" spans="2:10" ht="57" customHeight="1">
      <c r="B26" s="176"/>
      <c r="C26" s="174"/>
      <c r="D26" s="294" t="s">
        <v>534</v>
      </c>
      <c r="E26" s="354" t="s">
        <v>1243</v>
      </c>
      <c r="F26" s="128" t="s">
        <v>1242</v>
      </c>
      <c r="G26" s="172"/>
      <c r="H26" s="298">
        <v>220</v>
      </c>
      <c r="I26" s="297">
        <f t="shared" si="2"/>
        <v>187</v>
      </c>
      <c r="J26" s="178">
        <f t="shared" si="3"/>
        <v>154</v>
      </c>
    </row>
    <row r="27" spans="2:10" ht="48" customHeight="1">
      <c r="B27" s="176"/>
      <c r="C27" s="174"/>
      <c r="D27" s="131" t="s">
        <v>1124</v>
      </c>
      <c r="E27" s="126" t="s">
        <v>1241</v>
      </c>
      <c r="F27" s="127" t="s">
        <v>1671</v>
      </c>
      <c r="G27" s="172"/>
      <c r="H27" s="190">
        <v>60</v>
      </c>
      <c r="I27" s="191">
        <f t="shared" si="2"/>
        <v>51</v>
      </c>
      <c r="J27" s="182">
        <f t="shared" si="3"/>
        <v>42</v>
      </c>
    </row>
    <row r="28" spans="2:10" ht="48" customHeight="1">
      <c r="B28" s="176"/>
      <c r="C28" s="174"/>
      <c r="D28" s="131" t="s">
        <v>1265</v>
      </c>
      <c r="E28" s="351" t="s">
        <v>774</v>
      </c>
      <c r="F28" s="127" t="s">
        <v>977</v>
      </c>
      <c r="G28" s="172"/>
      <c r="H28" s="190">
        <v>750</v>
      </c>
      <c r="I28" s="191">
        <f t="shared" si="2"/>
        <v>637.5</v>
      </c>
      <c r="J28" s="182">
        <f t="shared" si="3"/>
        <v>525</v>
      </c>
    </row>
    <row r="29" spans="2:10" ht="48" customHeight="1">
      <c r="B29" s="176"/>
      <c r="C29" s="174"/>
      <c r="D29" s="131" t="s">
        <v>27</v>
      </c>
      <c r="E29" s="126" t="s">
        <v>1597</v>
      </c>
      <c r="F29" s="127" t="s">
        <v>712</v>
      </c>
      <c r="G29" s="172"/>
      <c r="H29" s="190">
        <v>250</v>
      </c>
      <c r="I29" s="191">
        <f t="shared" si="2"/>
        <v>212.5</v>
      </c>
      <c r="J29" s="182">
        <f>H29*0.7</f>
        <v>175</v>
      </c>
    </row>
    <row r="30" spans="2:10" ht="48" customHeight="1">
      <c r="B30" s="176"/>
      <c r="C30" s="174"/>
      <c r="D30" s="637" t="s">
        <v>28</v>
      </c>
      <c r="E30" s="599" t="s">
        <v>661</v>
      </c>
      <c r="F30" s="578" t="s">
        <v>1345</v>
      </c>
      <c r="G30" s="660"/>
      <c r="H30" s="580">
        <v>70</v>
      </c>
      <c r="I30" s="551">
        <f t="shared" si="2"/>
        <v>59.5</v>
      </c>
      <c r="J30" s="533">
        <f t="shared" si="3"/>
        <v>49</v>
      </c>
    </row>
    <row r="31" spans="2:10" ht="48" customHeight="1">
      <c r="B31" s="739"/>
      <c r="C31" s="174"/>
      <c r="D31" s="131" t="s">
        <v>28</v>
      </c>
      <c r="E31" s="126" t="s">
        <v>662</v>
      </c>
      <c r="F31" s="127" t="s">
        <v>946</v>
      </c>
      <c r="G31" s="172"/>
      <c r="H31" s="190">
        <v>100</v>
      </c>
      <c r="I31" s="191">
        <f t="shared" si="2"/>
        <v>85</v>
      </c>
      <c r="J31" s="182">
        <f t="shared" si="3"/>
        <v>70</v>
      </c>
    </row>
    <row r="32" spans="2:10" ht="48" customHeight="1">
      <c r="B32" s="741"/>
      <c r="C32" s="174"/>
      <c r="D32" s="131" t="s">
        <v>28</v>
      </c>
      <c r="E32" s="126" t="s">
        <v>1057</v>
      </c>
      <c r="F32" s="127" t="s">
        <v>1058</v>
      </c>
      <c r="G32" s="172"/>
      <c r="H32" s="190">
        <v>100</v>
      </c>
      <c r="I32" s="191">
        <f t="shared" si="2"/>
        <v>85</v>
      </c>
      <c r="J32" s="182">
        <f>H32*0.7</f>
        <v>70</v>
      </c>
    </row>
    <row r="33" spans="2:10" ht="48" customHeight="1">
      <c r="B33" s="176"/>
      <c r="C33" s="174"/>
      <c r="D33" s="637" t="s">
        <v>28</v>
      </c>
      <c r="E33" s="599" t="s">
        <v>25</v>
      </c>
      <c r="F33" s="578" t="s">
        <v>26</v>
      </c>
      <c r="G33" s="660"/>
      <c r="H33" s="580">
        <v>100</v>
      </c>
      <c r="I33" s="551">
        <f t="shared" si="2"/>
        <v>85</v>
      </c>
      <c r="J33" s="533">
        <f t="shared" si="3"/>
        <v>70</v>
      </c>
    </row>
    <row r="34" spans="2:10" ht="48" customHeight="1">
      <c r="B34" s="176"/>
      <c r="C34" s="174"/>
      <c r="D34" s="131" t="s">
        <v>28</v>
      </c>
      <c r="E34" s="126" t="s">
        <v>22</v>
      </c>
      <c r="F34" s="127" t="s">
        <v>1346</v>
      </c>
      <c r="G34" s="172"/>
      <c r="H34" s="524">
        <v>140</v>
      </c>
      <c r="I34" s="515">
        <f t="shared" si="2"/>
        <v>119</v>
      </c>
      <c r="J34" s="479">
        <f t="shared" si="3"/>
        <v>98</v>
      </c>
    </row>
    <row r="35" spans="2:10" ht="48" customHeight="1">
      <c r="B35" s="176"/>
      <c r="C35" s="174"/>
      <c r="D35" s="131" t="s">
        <v>28</v>
      </c>
      <c r="E35" s="126" t="s">
        <v>23</v>
      </c>
      <c r="F35" s="127" t="s">
        <v>355</v>
      </c>
      <c r="G35" s="172"/>
      <c r="H35" s="524">
        <v>170</v>
      </c>
      <c r="I35" s="515">
        <f t="shared" si="2"/>
        <v>144.5</v>
      </c>
      <c r="J35" s="479">
        <f t="shared" si="3"/>
        <v>118.99999999999999</v>
      </c>
    </row>
    <row r="36" spans="2:10" ht="57" customHeight="1">
      <c r="B36" s="176"/>
      <c r="C36" s="174"/>
      <c r="D36" s="131" t="s">
        <v>28</v>
      </c>
      <c r="E36" s="126" t="s">
        <v>24</v>
      </c>
      <c r="F36" s="127" t="s">
        <v>129</v>
      </c>
      <c r="G36" s="172"/>
      <c r="H36" s="524">
        <v>250</v>
      </c>
      <c r="I36" s="515">
        <f t="shared" si="2"/>
        <v>212.5</v>
      </c>
      <c r="J36" s="479">
        <f t="shared" si="3"/>
        <v>175</v>
      </c>
    </row>
    <row r="37" spans="2:10" ht="48" customHeight="1">
      <c r="B37" s="176"/>
      <c r="C37" s="174"/>
      <c r="D37" s="131" t="s">
        <v>1347</v>
      </c>
      <c r="E37" s="126" t="s">
        <v>1166</v>
      </c>
      <c r="F37" s="127" t="s">
        <v>235</v>
      </c>
      <c r="G37" s="172"/>
      <c r="H37" s="190">
        <v>40</v>
      </c>
      <c r="I37" s="191">
        <f t="shared" si="2"/>
        <v>34</v>
      </c>
      <c r="J37" s="182">
        <f t="shared" si="3"/>
        <v>28</v>
      </c>
    </row>
    <row r="38" spans="2:10" ht="48" customHeight="1">
      <c r="B38" s="176"/>
      <c r="C38" s="174"/>
      <c r="D38" s="131" t="s">
        <v>1261</v>
      </c>
      <c r="E38" s="126" t="s">
        <v>663</v>
      </c>
      <c r="F38" s="127" t="s">
        <v>672</v>
      </c>
      <c r="G38" s="172"/>
      <c r="H38" s="190">
        <v>250</v>
      </c>
      <c r="I38" s="191">
        <f t="shared" si="2"/>
        <v>212.5</v>
      </c>
      <c r="J38" s="182">
        <f t="shared" si="3"/>
        <v>175</v>
      </c>
    </row>
    <row r="39" spans="2:10" ht="48" customHeight="1">
      <c r="B39" s="176"/>
      <c r="C39" s="174"/>
      <c r="D39" s="131" t="s">
        <v>1261</v>
      </c>
      <c r="E39" s="126" t="s">
        <v>664</v>
      </c>
      <c r="F39" s="127" t="s">
        <v>672</v>
      </c>
      <c r="G39" s="172"/>
      <c r="H39" s="190">
        <v>250</v>
      </c>
      <c r="I39" s="191">
        <f t="shared" si="2"/>
        <v>212.5</v>
      </c>
      <c r="J39" s="182">
        <f t="shared" si="3"/>
        <v>175</v>
      </c>
    </row>
    <row r="40" spans="2:10" ht="48" customHeight="1">
      <c r="B40" s="176"/>
      <c r="C40" s="174"/>
      <c r="D40" s="131" t="s">
        <v>1261</v>
      </c>
      <c r="E40" s="126" t="s">
        <v>665</v>
      </c>
      <c r="F40" s="127" t="s">
        <v>672</v>
      </c>
      <c r="G40" s="172"/>
      <c r="H40" s="190">
        <v>250</v>
      </c>
      <c r="I40" s="191">
        <f t="shared" si="2"/>
        <v>212.5</v>
      </c>
      <c r="J40" s="182">
        <f t="shared" si="3"/>
        <v>175</v>
      </c>
    </row>
    <row r="41" spans="2:10" ht="48" customHeight="1">
      <c r="B41" s="176"/>
      <c r="C41" s="174"/>
      <c r="D41" s="131" t="s">
        <v>1261</v>
      </c>
      <c r="E41" s="126" t="s">
        <v>666</v>
      </c>
      <c r="F41" s="127" t="s">
        <v>1098</v>
      </c>
      <c r="G41" s="172"/>
      <c r="H41" s="190">
        <v>250</v>
      </c>
      <c r="I41" s="191">
        <f t="shared" si="2"/>
        <v>212.5</v>
      </c>
      <c r="J41" s="182">
        <f t="shared" si="3"/>
        <v>175</v>
      </c>
    </row>
    <row r="42" spans="2:10" ht="48" customHeight="1">
      <c r="B42" s="176"/>
      <c r="C42" s="174"/>
      <c r="D42" s="637" t="s">
        <v>1260</v>
      </c>
      <c r="E42" s="594" t="s">
        <v>1244</v>
      </c>
      <c r="F42" s="578" t="s">
        <v>1267</v>
      </c>
      <c r="G42" s="660"/>
      <c r="H42" s="580">
        <v>18</v>
      </c>
      <c r="I42" s="551">
        <f t="shared" si="2"/>
        <v>15.299999999999999</v>
      </c>
      <c r="J42" s="533">
        <f t="shared" si="3"/>
        <v>12.6</v>
      </c>
    </row>
    <row r="43" spans="2:10" ht="48" customHeight="1">
      <c r="B43" s="176"/>
      <c r="C43" s="174"/>
      <c r="D43" s="131" t="s">
        <v>1260</v>
      </c>
      <c r="E43" s="351" t="s">
        <v>1623</v>
      </c>
      <c r="F43" s="127" t="s">
        <v>1266</v>
      </c>
      <c r="G43" s="172"/>
      <c r="H43" s="190">
        <v>24</v>
      </c>
      <c r="I43" s="191">
        <f t="shared" si="2"/>
        <v>20.399999999999999</v>
      </c>
      <c r="J43" s="182">
        <f t="shared" si="3"/>
        <v>16.799999999999997</v>
      </c>
    </row>
    <row r="44" spans="2:10" ht="48" customHeight="1">
      <c r="B44" s="176"/>
      <c r="C44" s="174"/>
      <c r="D44" s="637" t="s">
        <v>1265</v>
      </c>
      <c r="E44" s="594" t="s">
        <v>1268</v>
      </c>
      <c r="F44" s="578" t="s">
        <v>513</v>
      </c>
      <c r="G44" s="660"/>
      <c r="H44" s="580">
        <v>890</v>
      </c>
      <c r="I44" s="551">
        <f t="shared" si="2"/>
        <v>756.5</v>
      </c>
      <c r="J44" s="533">
        <f t="shared" si="3"/>
        <v>623</v>
      </c>
    </row>
    <row r="45" spans="2:10" ht="54" customHeight="1">
      <c r="B45" s="176"/>
      <c r="C45" s="174"/>
      <c r="D45" s="637" t="s">
        <v>1265</v>
      </c>
      <c r="E45" s="594" t="s">
        <v>281</v>
      </c>
      <c r="F45" s="578" t="s">
        <v>514</v>
      </c>
      <c r="G45" s="660"/>
      <c r="H45" s="580">
        <v>890</v>
      </c>
      <c r="I45" s="551">
        <f t="shared" si="2"/>
        <v>756.5</v>
      </c>
      <c r="J45" s="533">
        <f t="shared" si="3"/>
        <v>623</v>
      </c>
    </row>
    <row r="46" spans="2:10" ht="48" customHeight="1">
      <c r="B46" s="176"/>
      <c r="C46" s="174"/>
      <c r="D46" s="131" t="s">
        <v>1262</v>
      </c>
      <c r="E46" s="126" t="s">
        <v>1661</v>
      </c>
      <c r="F46" s="127" t="s">
        <v>1264</v>
      </c>
      <c r="G46" s="172"/>
      <c r="H46" s="190">
        <v>14</v>
      </c>
      <c r="I46" s="191">
        <f t="shared" si="2"/>
        <v>11.9</v>
      </c>
      <c r="J46" s="182">
        <f t="shared" si="3"/>
        <v>9.7999999999999989</v>
      </c>
    </row>
    <row r="47" spans="2:10" ht="48" customHeight="1">
      <c r="B47" s="176"/>
      <c r="C47" s="174"/>
      <c r="D47" s="131" t="s">
        <v>1263</v>
      </c>
      <c r="E47" s="126" t="s">
        <v>1662</v>
      </c>
      <c r="F47" s="127" t="s">
        <v>1264</v>
      </c>
      <c r="G47" s="172"/>
      <c r="H47" s="190">
        <v>19</v>
      </c>
      <c r="I47" s="191">
        <f t="shared" si="2"/>
        <v>16.149999999999999</v>
      </c>
      <c r="J47" s="182">
        <f t="shared" si="3"/>
        <v>13.299999999999999</v>
      </c>
    </row>
    <row r="48" spans="2:10" ht="2.25" customHeight="1"/>
    <row r="55" spans="10:10">
      <c r="J55" s="114"/>
    </row>
    <row r="56" spans="10:10">
      <c r="J56" s="114"/>
    </row>
    <row r="57" spans="10:10">
      <c r="J57" s="114"/>
    </row>
    <row r="58" spans="10:10">
      <c r="J58" s="114"/>
    </row>
  </sheetData>
  <mergeCells count="4">
    <mergeCell ref="B10:H10"/>
    <mergeCell ref="B22:H22"/>
    <mergeCell ref="B12:B14"/>
    <mergeCell ref="B31:B32"/>
  </mergeCells>
  <phoneticPr fontId="6" type="noConversion"/>
  <printOptions horizontalCentered="1"/>
  <pageMargins left="0.19685039370078741" right="0.19685039370078741" top="0.19685039370078741" bottom="0.19685039370078741" header="0.23622047244094491" footer="0.19685039370078741"/>
  <pageSetup paperSize="9" scale="90" orientation="portrait" horizontalDpi="300" verticalDpi="300" r:id="rId1"/>
  <headerFooter alignWithMargins="0"/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>
  <sheetPr>
    <tabColor theme="5" tint="0.39997558519241921"/>
  </sheetPr>
  <dimension ref="A1:J55"/>
  <sheetViews>
    <sheetView zoomScaleNormal="75" workbookViewId="0">
      <pane ySplit="8" topLeftCell="A9" activePane="bottomLeft" state="frozenSplit"/>
      <selection pane="bottomLeft" activeCell="F14" sqref="F14"/>
    </sheetView>
  </sheetViews>
  <sheetFormatPr defaultRowHeight="12.75"/>
  <cols>
    <col min="1" max="1" width="0.42578125" style="1" customWidth="1"/>
    <col min="2" max="2" width="12.7109375" style="18" customWidth="1"/>
    <col min="3" max="3" width="0.42578125" style="18" customWidth="1"/>
    <col min="4" max="5" width="14.7109375" style="1" customWidth="1"/>
    <col min="6" max="6" width="54.28515625" style="1" customWidth="1"/>
    <col min="7" max="7" width="0.42578125" style="1" customWidth="1"/>
    <col min="8" max="8" width="9.7109375" style="1" customWidth="1"/>
    <col min="9" max="9" width="9.7109375" style="58" customWidth="1"/>
    <col min="10" max="10" width="9.7109375" style="111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165"/>
      <c r="C2" s="165"/>
      <c r="D2" s="165"/>
      <c r="E2" s="165"/>
      <c r="F2" s="165"/>
      <c r="G2" s="165"/>
      <c r="H2" s="165"/>
      <c r="I2" s="167"/>
      <c r="J2" s="115"/>
    </row>
    <row r="3" spans="1:10" ht="13.5" customHeight="1">
      <c r="B3" s="165"/>
      <c r="C3" s="165"/>
      <c r="D3" s="165"/>
      <c r="E3" s="165"/>
      <c r="F3" s="165"/>
      <c r="G3" s="165"/>
      <c r="H3" s="165"/>
      <c r="I3" s="167"/>
      <c r="J3" s="115"/>
    </row>
    <row r="4" spans="1:10" ht="13.5" customHeight="1">
      <c r="B4" s="165"/>
      <c r="C4" s="165"/>
      <c r="D4" s="165"/>
      <c r="E4" s="165"/>
      <c r="F4" s="165"/>
      <c r="G4" s="165"/>
      <c r="H4" s="165"/>
      <c r="I4" s="167"/>
      <c r="J4" s="115"/>
    </row>
    <row r="5" spans="1:10" ht="13.5" customHeight="1">
      <c r="B5" s="165"/>
      <c r="C5" s="165"/>
      <c r="D5" s="165"/>
      <c r="E5" s="165"/>
      <c r="F5" s="165"/>
      <c r="G5" s="165"/>
      <c r="H5" s="165"/>
      <c r="I5" s="167"/>
      <c r="J5" s="115"/>
    </row>
    <row r="6" spans="1:10" ht="13.5" customHeight="1">
      <c r="B6" s="165"/>
      <c r="C6" s="165"/>
      <c r="D6" s="165"/>
      <c r="E6" s="165"/>
      <c r="F6" s="165"/>
      <c r="G6" s="165"/>
      <c r="H6" s="165"/>
      <c r="I6" s="167"/>
      <c r="J6" s="115"/>
    </row>
    <row r="7" spans="1:10" ht="2.25" customHeight="1">
      <c r="A7" s="2"/>
      <c r="B7" s="3"/>
      <c r="C7" s="3"/>
      <c r="D7" s="4"/>
      <c r="E7" s="4"/>
      <c r="F7" s="4"/>
      <c r="G7" s="4"/>
      <c r="H7" s="4"/>
      <c r="I7" s="5"/>
    </row>
    <row r="8" spans="1:10" ht="15.6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B9" s="10"/>
      <c r="C9" s="10"/>
      <c r="D9" s="11"/>
      <c r="E9" s="11"/>
      <c r="F9" s="12"/>
      <c r="G9" s="9"/>
      <c r="H9" s="9"/>
      <c r="I9" s="56"/>
      <c r="J9" s="112"/>
    </row>
    <row r="10" spans="1:10" ht="15" customHeight="1">
      <c r="B10" s="731" t="s">
        <v>1653</v>
      </c>
      <c r="C10" s="732"/>
      <c r="D10" s="732"/>
      <c r="E10" s="732"/>
      <c r="F10" s="732"/>
      <c r="G10" s="732"/>
      <c r="H10" s="732"/>
      <c r="I10" s="380"/>
      <c r="J10" s="380"/>
    </row>
    <row r="11" spans="1:10" ht="2.25" customHeight="1">
      <c r="B11" s="45"/>
      <c r="C11" s="45"/>
      <c r="D11" s="45"/>
      <c r="E11" s="45"/>
      <c r="F11" s="45"/>
      <c r="G11" s="48"/>
      <c r="H11" s="45"/>
      <c r="I11" s="45"/>
      <c r="J11" s="115"/>
    </row>
    <row r="12" spans="1:10" ht="66" customHeight="1">
      <c r="B12" s="742"/>
      <c r="C12" s="1"/>
      <c r="D12" s="128" t="s">
        <v>1654</v>
      </c>
      <c r="E12" s="126" t="s">
        <v>1223</v>
      </c>
      <c r="F12" s="437" t="s">
        <v>114</v>
      </c>
      <c r="H12" s="193">
        <v>128</v>
      </c>
      <c r="I12" s="258">
        <f>H12*0.9</f>
        <v>115.2</v>
      </c>
      <c r="J12" s="182">
        <f>H12*0.8</f>
        <v>102.4</v>
      </c>
    </row>
    <row r="13" spans="1:10" ht="66" customHeight="1">
      <c r="B13" s="743"/>
      <c r="C13" s="1"/>
      <c r="D13" s="128" t="s">
        <v>1654</v>
      </c>
      <c r="E13" s="126" t="s">
        <v>99</v>
      </c>
      <c r="F13" s="437" t="s">
        <v>115</v>
      </c>
      <c r="H13" s="193">
        <v>158</v>
      </c>
      <c r="I13" s="258">
        <f t="shared" ref="I13:I27" si="0">H13*0.9</f>
        <v>142.20000000000002</v>
      </c>
      <c r="J13" s="182">
        <f t="shared" ref="J13:J27" si="1">H13*0.8</f>
        <v>126.4</v>
      </c>
    </row>
    <row r="14" spans="1:10" ht="66" customHeight="1">
      <c r="B14" s="743"/>
      <c r="C14" s="1"/>
      <c r="D14" s="128" t="s">
        <v>1654</v>
      </c>
      <c r="E14" s="126" t="s">
        <v>100</v>
      </c>
      <c r="F14" s="437" t="s">
        <v>116</v>
      </c>
      <c r="H14" s="193">
        <v>205</v>
      </c>
      <c r="I14" s="258">
        <f t="shared" si="0"/>
        <v>184.5</v>
      </c>
      <c r="J14" s="182">
        <f t="shared" si="1"/>
        <v>164</v>
      </c>
    </row>
    <row r="15" spans="1:10" ht="66" customHeight="1">
      <c r="B15" s="744"/>
      <c r="C15" s="1"/>
      <c r="D15" s="128" t="s">
        <v>1654</v>
      </c>
      <c r="E15" s="126" t="s">
        <v>101</v>
      </c>
      <c r="F15" s="437" t="s">
        <v>117</v>
      </c>
      <c r="H15" s="193">
        <v>334</v>
      </c>
      <c r="I15" s="258">
        <f t="shared" si="0"/>
        <v>300.60000000000002</v>
      </c>
      <c r="J15" s="182">
        <f t="shared" si="1"/>
        <v>267.2</v>
      </c>
    </row>
    <row r="16" spans="1:10" ht="66" customHeight="1">
      <c r="B16" s="742"/>
      <c r="C16" s="1"/>
      <c r="D16" s="128" t="s">
        <v>1654</v>
      </c>
      <c r="E16" s="126" t="s">
        <v>103</v>
      </c>
      <c r="F16" s="437" t="s">
        <v>30</v>
      </c>
      <c r="H16" s="193">
        <v>217</v>
      </c>
      <c r="I16" s="258">
        <f t="shared" si="0"/>
        <v>195.3</v>
      </c>
      <c r="J16" s="182">
        <f t="shared" si="1"/>
        <v>173.60000000000002</v>
      </c>
    </row>
    <row r="17" spans="2:10" ht="66" customHeight="1">
      <c r="B17" s="743"/>
      <c r="C17" s="1"/>
      <c r="D17" s="128" t="s">
        <v>1654</v>
      </c>
      <c r="E17" s="126" t="s">
        <v>104</v>
      </c>
      <c r="F17" s="437" t="s">
        <v>710</v>
      </c>
      <c r="H17" s="193">
        <v>233</v>
      </c>
      <c r="I17" s="258">
        <f t="shared" si="0"/>
        <v>209.70000000000002</v>
      </c>
      <c r="J17" s="182">
        <f t="shared" si="1"/>
        <v>186.4</v>
      </c>
    </row>
    <row r="18" spans="2:10" ht="66" customHeight="1">
      <c r="B18" s="743"/>
      <c r="C18" s="1"/>
      <c r="D18" s="128" t="s">
        <v>1654</v>
      </c>
      <c r="E18" s="126" t="s">
        <v>102</v>
      </c>
      <c r="F18" s="437" t="s">
        <v>711</v>
      </c>
      <c r="H18" s="193">
        <v>262</v>
      </c>
      <c r="I18" s="258">
        <f t="shared" si="0"/>
        <v>235.8</v>
      </c>
      <c r="J18" s="182">
        <f t="shared" si="1"/>
        <v>209.60000000000002</v>
      </c>
    </row>
    <row r="19" spans="2:10" ht="66" customHeight="1">
      <c r="B19" s="744"/>
      <c r="C19" s="1"/>
      <c r="D19" s="128" t="s">
        <v>1654</v>
      </c>
      <c r="E19" s="126" t="s">
        <v>105</v>
      </c>
      <c r="F19" s="437" t="s">
        <v>375</v>
      </c>
      <c r="H19" s="193">
        <v>334</v>
      </c>
      <c r="I19" s="258">
        <f t="shared" si="0"/>
        <v>300.60000000000002</v>
      </c>
      <c r="J19" s="182">
        <f t="shared" si="1"/>
        <v>267.2</v>
      </c>
    </row>
    <row r="20" spans="2:10" ht="66" customHeight="1">
      <c r="B20" s="742"/>
      <c r="C20" s="1"/>
      <c r="D20" s="128" t="s">
        <v>1654</v>
      </c>
      <c r="E20" s="126" t="s">
        <v>106</v>
      </c>
      <c r="F20" s="437" t="s">
        <v>376</v>
      </c>
      <c r="H20" s="193">
        <v>171</v>
      </c>
      <c r="I20" s="258">
        <f t="shared" si="0"/>
        <v>153.9</v>
      </c>
      <c r="J20" s="182">
        <f t="shared" si="1"/>
        <v>136.80000000000001</v>
      </c>
    </row>
    <row r="21" spans="2:10" ht="66" customHeight="1">
      <c r="B21" s="743"/>
      <c r="C21" s="1"/>
      <c r="D21" s="128" t="s">
        <v>1654</v>
      </c>
      <c r="E21" s="126" t="s">
        <v>107</v>
      </c>
      <c r="F21" s="437" t="s">
        <v>982</v>
      </c>
      <c r="H21" s="193">
        <v>203</v>
      </c>
      <c r="I21" s="258">
        <f t="shared" si="0"/>
        <v>182.70000000000002</v>
      </c>
      <c r="J21" s="182">
        <f t="shared" si="1"/>
        <v>162.4</v>
      </c>
    </row>
    <row r="22" spans="2:10" ht="66" customHeight="1">
      <c r="B22" s="744"/>
      <c r="C22" s="1"/>
      <c r="D22" s="128" t="s">
        <v>1654</v>
      </c>
      <c r="E22" s="126" t="s">
        <v>108</v>
      </c>
      <c r="F22" s="437" t="s">
        <v>983</v>
      </c>
      <c r="H22" s="193">
        <v>268</v>
      </c>
      <c r="I22" s="258">
        <f t="shared" si="0"/>
        <v>241.20000000000002</v>
      </c>
      <c r="J22" s="182">
        <f t="shared" si="1"/>
        <v>214.4</v>
      </c>
    </row>
    <row r="23" spans="2:10" ht="66" customHeight="1">
      <c r="B23" s="745"/>
      <c r="C23" s="45"/>
      <c r="D23" s="128" t="s">
        <v>1654</v>
      </c>
      <c r="E23" s="126" t="s">
        <v>109</v>
      </c>
      <c r="F23" s="437" t="s">
        <v>1403</v>
      </c>
      <c r="G23" s="196"/>
      <c r="H23" s="190">
        <v>168</v>
      </c>
      <c r="I23" s="258">
        <f t="shared" si="0"/>
        <v>151.20000000000002</v>
      </c>
      <c r="J23" s="182">
        <f t="shared" si="1"/>
        <v>134.4</v>
      </c>
    </row>
    <row r="24" spans="2:10" ht="66" customHeight="1">
      <c r="B24" s="746"/>
      <c r="C24" s="45"/>
      <c r="D24" s="128" t="s">
        <v>1654</v>
      </c>
      <c r="E24" s="126" t="s">
        <v>110</v>
      </c>
      <c r="F24" s="437" t="s">
        <v>1404</v>
      </c>
      <c r="G24" s="196"/>
      <c r="H24" s="190">
        <v>182</v>
      </c>
      <c r="I24" s="258">
        <f t="shared" si="0"/>
        <v>163.80000000000001</v>
      </c>
      <c r="J24" s="182">
        <f t="shared" si="1"/>
        <v>145.6</v>
      </c>
    </row>
    <row r="25" spans="2:10" ht="66" customHeight="1">
      <c r="B25" s="746"/>
      <c r="C25" s="45"/>
      <c r="D25" s="128" t="s">
        <v>1654</v>
      </c>
      <c r="E25" s="126" t="s">
        <v>111</v>
      </c>
      <c r="F25" s="437" t="s">
        <v>1405</v>
      </c>
      <c r="G25" s="196"/>
      <c r="H25" s="190">
        <v>222</v>
      </c>
      <c r="I25" s="258">
        <f t="shared" si="0"/>
        <v>199.8</v>
      </c>
      <c r="J25" s="182">
        <f t="shared" si="1"/>
        <v>177.60000000000002</v>
      </c>
    </row>
    <row r="26" spans="2:10" ht="66" customHeight="1">
      <c r="B26" s="746"/>
      <c r="C26" s="45"/>
      <c r="D26" s="128" t="s">
        <v>1654</v>
      </c>
      <c r="E26" s="126" t="s">
        <v>112</v>
      </c>
      <c r="F26" s="437" t="s">
        <v>1406</v>
      </c>
      <c r="G26" s="196"/>
      <c r="H26" s="193">
        <v>247</v>
      </c>
      <c r="I26" s="258">
        <f t="shared" si="0"/>
        <v>222.3</v>
      </c>
      <c r="J26" s="182">
        <f t="shared" si="1"/>
        <v>197.60000000000002</v>
      </c>
    </row>
    <row r="27" spans="2:10" ht="66" customHeight="1">
      <c r="B27" s="747"/>
      <c r="C27" s="45"/>
      <c r="D27" s="128" t="s">
        <v>1654</v>
      </c>
      <c r="E27" s="126" t="s">
        <v>113</v>
      </c>
      <c r="F27" s="437" t="s">
        <v>984</v>
      </c>
      <c r="G27" s="196"/>
      <c r="H27" s="193">
        <v>286</v>
      </c>
      <c r="I27" s="258">
        <f t="shared" si="0"/>
        <v>257.40000000000003</v>
      </c>
      <c r="J27" s="182">
        <f t="shared" si="1"/>
        <v>228.8</v>
      </c>
    </row>
    <row r="28" spans="2:10" s="6" customFormat="1" ht="2.4500000000000002" customHeight="1">
      <c r="B28" s="65"/>
      <c r="C28" s="59"/>
      <c r="D28" s="168"/>
      <c r="E28" s="168"/>
      <c r="F28" s="169"/>
      <c r="G28" s="60"/>
      <c r="H28" s="170"/>
      <c r="I28" s="436"/>
      <c r="J28" s="114"/>
    </row>
    <row r="29" spans="2:10" s="6" customFormat="1" ht="15" customHeight="1">
      <c r="B29" s="731" t="s">
        <v>1226</v>
      </c>
      <c r="C29" s="732"/>
      <c r="D29" s="732"/>
      <c r="E29" s="732"/>
      <c r="F29" s="732"/>
      <c r="G29" s="732"/>
      <c r="H29" s="732"/>
      <c r="I29" s="380"/>
      <c r="J29" s="380"/>
    </row>
    <row r="30" spans="2:10" s="6" customFormat="1" ht="2.4500000000000002" customHeight="1">
      <c r="B30" s="15"/>
      <c r="C30" s="61"/>
      <c r="D30" s="8"/>
      <c r="E30" s="8"/>
      <c r="F30" s="13"/>
      <c r="G30" s="103"/>
      <c r="H30" s="33"/>
      <c r="I30" s="283"/>
      <c r="J30" s="114"/>
    </row>
    <row r="31" spans="2:10" ht="60" customHeight="1">
      <c r="B31" s="309"/>
      <c r="C31" s="62"/>
      <c r="D31" s="438" t="s">
        <v>1224</v>
      </c>
      <c r="E31" s="430" t="s">
        <v>891</v>
      </c>
      <c r="F31" s="116" t="s">
        <v>890</v>
      </c>
      <c r="G31" s="439"/>
      <c r="H31" s="440">
        <v>710</v>
      </c>
      <c r="I31" s="441">
        <v>649</v>
      </c>
      <c r="J31" s="442">
        <v>598</v>
      </c>
    </row>
    <row r="32" spans="2:10" ht="60" customHeight="1">
      <c r="B32" s="142"/>
      <c r="C32" s="61"/>
      <c r="D32" s="128" t="s">
        <v>1225</v>
      </c>
      <c r="E32" s="126" t="s">
        <v>885</v>
      </c>
      <c r="F32" s="116" t="s">
        <v>884</v>
      </c>
      <c r="G32" s="103"/>
      <c r="H32" s="189">
        <v>1150</v>
      </c>
      <c r="I32" s="198">
        <v>1056</v>
      </c>
      <c r="J32" s="181">
        <v>968</v>
      </c>
    </row>
    <row r="33" spans="2:10" ht="60" customHeight="1">
      <c r="B33" s="142"/>
      <c r="C33" s="61"/>
      <c r="D33" s="128" t="s">
        <v>1225</v>
      </c>
      <c r="E33" s="126" t="s">
        <v>888</v>
      </c>
      <c r="F33" s="116" t="s">
        <v>886</v>
      </c>
      <c r="G33" s="439"/>
      <c r="H33" s="440">
        <v>1300</v>
      </c>
      <c r="I33" s="441">
        <v>1200</v>
      </c>
      <c r="J33" s="442">
        <v>1100</v>
      </c>
    </row>
    <row r="34" spans="2:10" ht="60" customHeight="1">
      <c r="B34" s="142"/>
      <c r="C34" s="61"/>
      <c r="D34" s="128" t="s">
        <v>1225</v>
      </c>
      <c r="E34" s="126" t="s">
        <v>889</v>
      </c>
      <c r="F34" s="116" t="s">
        <v>887</v>
      </c>
      <c r="G34" s="439"/>
      <c r="H34" s="440">
        <v>1690</v>
      </c>
      <c r="I34" s="441">
        <v>1560</v>
      </c>
      <c r="J34" s="442">
        <v>1430</v>
      </c>
    </row>
    <row r="35" spans="2:10" s="2" customFormat="1" ht="2.25" customHeight="1">
      <c r="B35" s="15"/>
      <c r="C35" s="14"/>
      <c r="D35" s="8"/>
      <c r="E35" s="8"/>
      <c r="F35" s="13"/>
      <c r="G35" s="17"/>
      <c r="H35" s="33"/>
      <c r="I35" s="283"/>
      <c r="J35" s="202"/>
    </row>
    <row r="36" spans="2:10" s="2" customFormat="1" ht="15" customHeight="1">
      <c r="B36" s="731" t="s">
        <v>1228</v>
      </c>
      <c r="C36" s="732"/>
      <c r="D36" s="732"/>
      <c r="E36" s="732"/>
      <c r="F36" s="732"/>
      <c r="G36" s="732"/>
      <c r="H36" s="732"/>
      <c r="I36" s="380"/>
      <c r="J36" s="380"/>
    </row>
    <row r="37" spans="2:10" s="2" customFormat="1" ht="2.25" customHeight="1">
      <c r="B37" s="15"/>
      <c r="C37" s="14"/>
      <c r="D37" s="8"/>
      <c r="E37" s="8"/>
      <c r="F37" s="424"/>
      <c r="G37" s="17"/>
      <c r="H37" s="33"/>
      <c r="I37" s="283"/>
      <c r="J37" s="202"/>
    </row>
    <row r="38" spans="2:10" ht="60" customHeight="1">
      <c r="B38" s="122"/>
      <c r="C38" s="63"/>
      <c r="D38" s="123" t="s">
        <v>892</v>
      </c>
      <c r="E38" s="126" t="s">
        <v>893</v>
      </c>
      <c r="F38" s="116" t="s">
        <v>894</v>
      </c>
      <c r="G38" s="105"/>
      <c r="H38" s="189">
        <v>19500</v>
      </c>
      <c r="I38" s="198">
        <v>18000</v>
      </c>
      <c r="J38" s="181">
        <v>16500</v>
      </c>
    </row>
    <row r="39" spans="2:10" ht="60" customHeight="1">
      <c r="B39" s="122"/>
      <c r="C39" s="61"/>
      <c r="D39" s="123" t="s">
        <v>892</v>
      </c>
      <c r="E39" s="126" t="s">
        <v>895</v>
      </c>
      <c r="F39" s="116" t="s">
        <v>1114</v>
      </c>
      <c r="G39" s="103"/>
      <c r="H39" s="189">
        <v>19500</v>
      </c>
      <c r="I39" s="198">
        <v>18000</v>
      </c>
      <c r="J39" s="181">
        <v>16500</v>
      </c>
    </row>
    <row r="40" spans="2:10" ht="60" customHeight="1">
      <c r="B40" s="122"/>
      <c r="C40" s="61"/>
      <c r="D40" s="289" t="s">
        <v>892</v>
      </c>
      <c r="E40" s="126" t="s">
        <v>896</v>
      </c>
      <c r="F40" s="116" t="s">
        <v>1115</v>
      </c>
      <c r="G40" s="103"/>
      <c r="H40" s="189">
        <v>19790</v>
      </c>
      <c r="I40" s="198">
        <v>18250</v>
      </c>
      <c r="J40" s="181">
        <v>16720</v>
      </c>
    </row>
    <row r="41" spans="2:10" ht="60" customHeight="1">
      <c r="B41" s="122"/>
      <c r="C41" s="61"/>
      <c r="D41" s="289" t="s">
        <v>1116</v>
      </c>
      <c r="E41" s="126" t="s">
        <v>1118</v>
      </c>
      <c r="F41" s="116" t="s">
        <v>1117</v>
      </c>
      <c r="G41" s="103"/>
      <c r="H41" s="189">
        <v>19400</v>
      </c>
      <c r="I41" s="198">
        <v>17900</v>
      </c>
      <c r="J41" s="181">
        <v>16400</v>
      </c>
    </row>
    <row r="42" spans="2:10" ht="60" customHeight="1">
      <c r="B42" s="721"/>
      <c r="C42" s="61"/>
      <c r="D42" s="289" t="s">
        <v>1119</v>
      </c>
      <c r="E42" s="126" t="s">
        <v>948</v>
      </c>
      <c r="F42" s="116" t="s">
        <v>947</v>
      </c>
      <c r="G42" s="103"/>
      <c r="H42" s="189">
        <v>17000</v>
      </c>
      <c r="I42" s="198">
        <v>15700</v>
      </c>
      <c r="J42" s="181">
        <v>14400</v>
      </c>
    </row>
    <row r="43" spans="2:10" ht="60" customHeight="1">
      <c r="B43" s="733"/>
      <c r="C43" s="61"/>
      <c r="D43" s="289" t="s">
        <v>1119</v>
      </c>
      <c r="E43" s="126" t="s">
        <v>942</v>
      </c>
      <c r="F43" s="116" t="s">
        <v>949</v>
      </c>
      <c r="G43" s="103"/>
      <c r="H43" s="189">
        <v>20150</v>
      </c>
      <c r="I43" s="198">
        <v>18600</v>
      </c>
      <c r="J43" s="181">
        <v>17050</v>
      </c>
    </row>
    <row r="44" spans="2:10" ht="60" customHeight="1">
      <c r="B44" s="733"/>
      <c r="C44" s="61"/>
      <c r="D44" s="289" t="s">
        <v>1119</v>
      </c>
      <c r="E44" s="126" t="s">
        <v>943</v>
      </c>
      <c r="F44" s="116" t="s">
        <v>950</v>
      </c>
      <c r="G44" s="103"/>
      <c r="H44" s="189">
        <v>24250</v>
      </c>
      <c r="I44" s="198">
        <v>22380</v>
      </c>
      <c r="J44" s="181">
        <v>20520</v>
      </c>
    </row>
    <row r="45" spans="2:10" ht="60" customHeight="1">
      <c r="B45" s="722"/>
      <c r="C45" s="61"/>
      <c r="D45" s="289" t="s">
        <v>1119</v>
      </c>
      <c r="E45" s="126" t="s">
        <v>944</v>
      </c>
      <c r="F45" s="116" t="s">
        <v>951</v>
      </c>
      <c r="G45" s="103"/>
      <c r="H45" s="189">
        <v>55250</v>
      </c>
      <c r="I45" s="198">
        <v>51000</v>
      </c>
      <c r="J45" s="181">
        <v>46750</v>
      </c>
    </row>
    <row r="46" spans="2:10" ht="60" customHeight="1">
      <c r="B46" s="122"/>
      <c r="C46" s="61"/>
      <c r="D46" s="123" t="s">
        <v>952</v>
      </c>
      <c r="E46" s="126" t="s">
        <v>939</v>
      </c>
      <c r="F46" s="116" t="s">
        <v>938</v>
      </c>
      <c r="G46" s="103"/>
      <c r="H46" s="189">
        <v>5</v>
      </c>
      <c r="I46" s="474">
        <v>4.5</v>
      </c>
      <c r="J46" s="181">
        <v>4</v>
      </c>
    </row>
    <row r="47" spans="2:10" ht="60" customHeight="1">
      <c r="B47" s="721"/>
      <c r="C47" s="62"/>
      <c r="D47" s="123" t="s">
        <v>940</v>
      </c>
      <c r="E47" s="126" t="s">
        <v>941</v>
      </c>
      <c r="F47" s="116" t="s">
        <v>250</v>
      </c>
      <c r="G47" s="439"/>
      <c r="H47" s="189">
        <v>1370</v>
      </c>
      <c r="I47" s="474">
        <v>1260</v>
      </c>
      <c r="J47" s="181">
        <v>1160</v>
      </c>
    </row>
    <row r="48" spans="2:10" ht="60" customHeight="1">
      <c r="B48" s="722"/>
      <c r="C48" s="62"/>
      <c r="D48" s="123" t="s">
        <v>940</v>
      </c>
      <c r="E48" s="126" t="s">
        <v>945</v>
      </c>
      <c r="F48" s="116" t="s">
        <v>251</v>
      </c>
      <c r="G48" s="439"/>
      <c r="H48" s="189">
        <v>1950</v>
      </c>
      <c r="I48" s="198">
        <v>1800</v>
      </c>
      <c r="J48" s="181">
        <v>1650</v>
      </c>
    </row>
    <row r="49" spans="2:10" s="7" customFormat="1" ht="2.25" customHeight="1">
      <c r="B49" s="15"/>
      <c r="C49" s="14"/>
      <c r="D49" s="8"/>
      <c r="E49" s="8"/>
      <c r="F49" s="13"/>
      <c r="G49" s="17"/>
      <c r="H49" s="33"/>
      <c r="I49" s="283"/>
      <c r="J49" s="202"/>
    </row>
    <row r="50" spans="2:10" s="7" customFormat="1" ht="15" customHeight="1">
      <c r="B50" s="731" t="s">
        <v>1652</v>
      </c>
      <c r="C50" s="732"/>
      <c r="D50" s="732"/>
      <c r="E50" s="732"/>
      <c r="F50" s="732"/>
      <c r="G50" s="732"/>
      <c r="H50" s="732"/>
      <c r="I50" s="380"/>
      <c r="J50" s="380"/>
    </row>
    <row r="51" spans="2:10" s="7" customFormat="1" ht="2.25" customHeight="1">
      <c r="B51" s="15"/>
      <c r="C51" s="14"/>
      <c r="D51" s="8"/>
      <c r="E51" s="8"/>
      <c r="F51" s="13"/>
      <c r="G51" s="17"/>
      <c r="H51" s="33"/>
      <c r="I51" s="283"/>
      <c r="J51" s="202"/>
    </row>
    <row r="52" spans="2:10" ht="60" customHeight="1">
      <c r="B52" s="122"/>
      <c r="C52" s="61"/>
      <c r="D52" s="116" t="s">
        <v>204</v>
      </c>
      <c r="E52" s="166" t="s">
        <v>206</v>
      </c>
      <c r="F52" s="116" t="s">
        <v>97</v>
      </c>
      <c r="G52" s="103"/>
      <c r="H52" s="189">
        <v>13000</v>
      </c>
      <c r="I52" s="198">
        <v>12000</v>
      </c>
      <c r="J52" s="181">
        <v>11000</v>
      </c>
    </row>
    <row r="53" spans="2:10" ht="60" customHeight="1">
      <c r="B53" s="122"/>
      <c r="C53" s="63"/>
      <c r="D53" s="116" t="s">
        <v>204</v>
      </c>
      <c r="E53" s="166" t="s">
        <v>205</v>
      </c>
      <c r="F53" s="116" t="s">
        <v>96</v>
      </c>
      <c r="G53" s="105"/>
      <c r="H53" s="189">
        <v>20800</v>
      </c>
      <c r="I53" s="198">
        <v>19200</v>
      </c>
      <c r="J53" s="181">
        <v>17600</v>
      </c>
    </row>
    <row r="54" spans="2:10" ht="60" customHeight="1">
      <c r="B54" s="122"/>
      <c r="C54" s="61"/>
      <c r="D54" s="116" t="s">
        <v>204</v>
      </c>
      <c r="E54" s="166" t="s">
        <v>95</v>
      </c>
      <c r="F54" s="116" t="s">
        <v>98</v>
      </c>
      <c r="G54" s="103"/>
      <c r="H54" s="189">
        <v>32800</v>
      </c>
      <c r="I54" s="198">
        <v>303200</v>
      </c>
      <c r="J54" s="181">
        <v>27700</v>
      </c>
    </row>
    <row r="55" spans="2:10" ht="2.25" customHeight="1">
      <c r="B55" s="22"/>
      <c r="C55" s="22"/>
      <c r="D55"/>
      <c r="E55"/>
      <c r="F55"/>
      <c r="G55"/>
      <c r="H55"/>
      <c r="I55" s="57"/>
    </row>
  </sheetData>
  <mergeCells count="10">
    <mergeCell ref="B29:H29"/>
    <mergeCell ref="B36:H36"/>
    <mergeCell ref="B10:H10"/>
    <mergeCell ref="B50:H50"/>
    <mergeCell ref="B12:B15"/>
    <mergeCell ref="B16:B19"/>
    <mergeCell ref="B20:B22"/>
    <mergeCell ref="B23:B27"/>
    <mergeCell ref="B42:B45"/>
    <mergeCell ref="B47:B48"/>
  </mergeCells>
  <phoneticPr fontId="6" type="noConversion"/>
  <printOptions horizontalCentered="1"/>
  <pageMargins left="0.19685039370078741" right="0.19685039370078741" top="0.19685039370078741" bottom="0.19685039370078741" header="0.19685039370078741" footer="0.19685039370078741"/>
  <pageSetup paperSize="9" scale="90" orientation="portrait" horizontalDpi="300" verticalDpi="300" r:id="rId1"/>
  <headerFooter alignWithMargins="0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>
  <sheetPr>
    <tabColor theme="9"/>
  </sheetPr>
  <dimension ref="A1:L137"/>
  <sheetViews>
    <sheetView tabSelected="1" zoomScaleNormal="75" workbookViewId="0">
      <pane ySplit="9" topLeftCell="A10" activePane="bottomLeft" state="frozenSplit"/>
      <selection activeCell="T11" sqref="T11"/>
      <selection pane="bottomLeft" activeCell="H8" sqref="H8"/>
    </sheetView>
  </sheetViews>
  <sheetFormatPr defaultRowHeight="12.75"/>
  <cols>
    <col min="1" max="1" width="0.42578125" style="1" customWidth="1"/>
    <col min="2" max="2" width="12.7109375" style="18" customWidth="1"/>
    <col min="3" max="3" width="0.42578125" style="18" customWidth="1"/>
    <col min="4" max="4" width="15" style="1" customWidth="1"/>
    <col min="5" max="5" width="15" style="18" customWidth="1"/>
    <col min="6" max="6" width="54.28515625" style="1" customWidth="1"/>
    <col min="7" max="7" width="0.42578125" style="1" customWidth="1"/>
    <col min="8" max="10" width="9.7109375" style="18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712"/>
      <c r="C2" s="712"/>
      <c r="D2" s="712"/>
      <c r="E2" s="32"/>
      <c r="F2" s="25"/>
      <c r="G2" s="23"/>
      <c r="H2" s="27"/>
      <c r="I2" s="93"/>
      <c r="J2" s="93"/>
    </row>
    <row r="3" spans="1:10" ht="13.5" customHeight="1">
      <c r="B3" s="712"/>
      <c r="C3" s="712"/>
      <c r="D3" s="712"/>
      <c r="E3" s="32"/>
      <c r="F3" s="25"/>
      <c r="G3" s="23"/>
      <c r="H3" s="27"/>
      <c r="I3" s="93"/>
      <c r="J3" s="93"/>
    </row>
    <row r="4" spans="1:10" ht="13.5" customHeight="1">
      <c r="B4" s="712"/>
      <c r="C4" s="712"/>
      <c r="D4" s="712"/>
      <c r="E4" s="32"/>
      <c r="F4" s="25"/>
      <c r="G4" s="23"/>
      <c r="H4" s="27"/>
      <c r="I4" s="93"/>
      <c r="J4" s="93"/>
    </row>
    <row r="5" spans="1:10" ht="13.5" customHeight="1">
      <c r="B5" s="712"/>
      <c r="C5" s="712"/>
      <c r="D5" s="712"/>
      <c r="E5" s="29"/>
      <c r="F5" s="26"/>
      <c r="G5" s="24"/>
      <c r="H5" s="28"/>
      <c r="I5" s="31"/>
      <c r="J5" s="31"/>
    </row>
    <row r="6" spans="1:10" ht="13.5" customHeight="1">
      <c r="B6" s="712"/>
      <c r="C6" s="712"/>
      <c r="D6" s="712"/>
      <c r="E6" s="30"/>
      <c r="F6" s="26"/>
      <c r="G6" s="24"/>
      <c r="H6" s="94"/>
      <c r="I6" s="31"/>
      <c r="J6" s="31"/>
    </row>
    <row r="7" spans="1:10" ht="2.25" customHeight="1">
      <c r="A7" s="2"/>
      <c r="B7" s="3"/>
      <c r="C7" s="3"/>
      <c r="D7" s="4"/>
      <c r="E7" s="95"/>
      <c r="F7" s="4"/>
      <c r="G7" s="4"/>
      <c r="H7" s="95"/>
      <c r="I7" s="5"/>
      <c r="J7" s="5"/>
    </row>
    <row r="8" spans="1:10" s="110" customFormat="1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A9" s="6"/>
      <c r="B9" s="713"/>
      <c r="C9" s="713"/>
      <c r="D9" s="713"/>
      <c r="E9" s="713"/>
      <c r="F9" s="713"/>
      <c r="G9" s="713"/>
      <c r="H9" s="713"/>
      <c r="I9" s="713"/>
      <c r="J9" s="267"/>
    </row>
    <row r="10" spans="1:10" ht="15" customHeight="1">
      <c r="B10" s="704" t="s">
        <v>689</v>
      </c>
      <c r="C10" s="704"/>
      <c r="D10" s="704"/>
      <c r="E10" s="704"/>
      <c r="F10" s="704"/>
      <c r="G10" s="704"/>
      <c r="H10" s="704"/>
      <c r="I10" s="365"/>
      <c r="J10" s="365"/>
    </row>
    <row r="11" spans="1:10" ht="2.25" customHeight="1">
      <c r="B11" s="74"/>
      <c r="C11" s="74"/>
      <c r="D11" s="75"/>
      <c r="E11" s="75"/>
      <c r="F11" s="75"/>
      <c r="G11" s="76"/>
      <c r="H11" s="75"/>
      <c r="I11" s="75"/>
      <c r="J11" s="75"/>
    </row>
    <row r="12" spans="1:10" ht="146.25" customHeight="1">
      <c r="B12" s="117"/>
      <c r="C12" s="74"/>
      <c r="D12" s="188" t="s">
        <v>1595</v>
      </c>
      <c r="E12" s="338" t="s">
        <v>1663</v>
      </c>
      <c r="F12" s="159" t="s">
        <v>725</v>
      </c>
      <c r="G12" s="76"/>
      <c r="H12" s="193">
        <v>28400</v>
      </c>
      <c r="I12" s="194">
        <f t="shared" ref="I12:I18" si="0">H12*0.85</f>
        <v>24140</v>
      </c>
      <c r="J12" s="182">
        <f t="shared" ref="J12:J18" si="1">H12*0.7</f>
        <v>19880</v>
      </c>
    </row>
    <row r="13" spans="1:10" ht="158.25" customHeight="1">
      <c r="B13" s="117"/>
      <c r="C13" s="74"/>
      <c r="D13" s="527" t="s">
        <v>533</v>
      </c>
      <c r="E13" s="528" t="s">
        <v>1741</v>
      </c>
      <c r="F13" s="529" t="s">
        <v>335</v>
      </c>
      <c r="G13" s="530"/>
      <c r="H13" s="531">
        <v>32000</v>
      </c>
      <c r="I13" s="532">
        <f t="shared" si="0"/>
        <v>27200</v>
      </c>
      <c r="J13" s="533">
        <f t="shared" si="1"/>
        <v>22400</v>
      </c>
    </row>
    <row r="14" spans="1:10" ht="100.5" customHeight="1">
      <c r="B14" s="117"/>
      <c r="C14" s="74"/>
      <c r="D14" s="596" t="s">
        <v>997</v>
      </c>
      <c r="E14" s="674" t="s">
        <v>69</v>
      </c>
      <c r="F14" s="529" t="s">
        <v>1487</v>
      </c>
      <c r="G14" s="530"/>
      <c r="H14" s="531">
        <v>22000</v>
      </c>
      <c r="I14" s="532">
        <f t="shared" si="0"/>
        <v>18700</v>
      </c>
      <c r="J14" s="533">
        <f t="shared" si="1"/>
        <v>15399.999999999998</v>
      </c>
    </row>
    <row r="15" spans="1:10" ht="100.5" customHeight="1">
      <c r="B15" s="117"/>
      <c r="C15" s="74"/>
      <c r="D15" s="120" t="s">
        <v>997</v>
      </c>
      <c r="E15" s="255" t="s">
        <v>1486</v>
      </c>
      <c r="F15" s="159" t="s">
        <v>1488</v>
      </c>
      <c r="G15" s="177"/>
      <c r="H15" s="477">
        <v>29000</v>
      </c>
      <c r="I15" s="478">
        <f>H15*0.85</f>
        <v>24650</v>
      </c>
      <c r="J15" s="479">
        <f>H15*0.7</f>
        <v>20300</v>
      </c>
    </row>
    <row r="16" spans="1:10" ht="93" customHeight="1">
      <c r="B16" s="117"/>
      <c r="C16" s="74"/>
      <c r="D16" s="257" t="s">
        <v>997</v>
      </c>
      <c r="E16" s="255" t="s">
        <v>1050</v>
      </c>
      <c r="F16" s="159" t="s">
        <v>1052</v>
      </c>
      <c r="G16" s="177"/>
      <c r="H16" s="477">
        <v>14900</v>
      </c>
      <c r="I16" s="478">
        <f t="shared" si="0"/>
        <v>12665</v>
      </c>
      <c r="J16" s="479">
        <f t="shared" si="1"/>
        <v>10430</v>
      </c>
    </row>
    <row r="17" spans="2:10" ht="93" customHeight="1">
      <c r="B17" s="117"/>
      <c r="C17" s="74"/>
      <c r="D17" s="120" t="s">
        <v>997</v>
      </c>
      <c r="E17" s="255" t="s">
        <v>1051</v>
      </c>
      <c r="F17" s="159" t="s">
        <v>620</v>
      </c>
      <c r="G17" s="177"/>
      <c r="H17" s="477">
        <v>32900</v>
      </c>
      <c r="I17" s="478">
        <f t="shared" si="0"/>
        <v>27965</v>
      </c>
      <c r="J17" s="479">
        <f t="shared" si="1"/>
        <v>23030</v>
      </c>
    </row>
    <row r="18" spans="2:10" ht="113.25" customHeight="1">
      <c r="B18" s="117"/>
      <c r="C18" s="74"/>
      <c r="D18" s="120" t="s">
        <v>1155</v>
      </c>
      <c r="E18" s="338" t="s">
        <v>70</v>
      </c>
      <c r="F18" s="159" t="s">
        <v>1655</v>
      </c>
      <c r="G18" s="177"/>
      <c r="H18" s="193">
        <v>46000</v>
      </c>
      <c r="I18" s="194">
        <f t="shared" si="0"/>
        <v>39100</v>
      </c>
      <c r="J18" s="182">
        <f t="shared" si="1"/>
        <v>32199.999999999996</v>
      </c>
    </row>
    <row r="19" spans="2:10" ht="25.5" customHeight="1">
      <c r="B19" s="714"/>
      <c r="C19" s="74"/>
      <c r="D19" s="118" t="s">
        <v>824</v>
      </c>
      <c r="E19" s="119" t="s">
        <v>1690</v>
      </c>
      <c r="F19" s="159" t="s">
        <v>1639</v>
      </c>
      <c r="G19" s="177"/>
      <c r="H19" s="193">
        <v>1200</v>
      </c>
      <c r="I19" s="194">
        <f>H19*0.85</f>
        <v>1020</v>
      </c>
      <c r="J19" s="182">
        <f>H19*0.7</f>
        <v>840</v>
      </c>
    </row>
    <row r="20" spans="2:10" ht="25.5" customHeight="1">
      <c r="B20" s="714"/>
      <c r="C20" s="74"/>
      <c r="D20" s="118" t="s">
        <v>824</v>
      </c>
      <c r="E20" s="119" t="s">
        <v>1691</v>
      </c>
      <c r="F20" s="159" t="s">
        <v>1640</v>
      </c>
      <c r="G20" s="177"/>
      <c r="H20" s="193">
        <v>4000</v>
      </c>
      <c r="I20" s="194">
        <f>H20*0.85</f>
        <v>3400</v>
      </c>
      <c r="J20" s="182">
        <f>H20*0.7</f>
        <v>2800</v>
      </c>
    </row>
    <row r="21" spans="2:10" ht="2.25" customHeight="1">
      <c r="B21" s="39"/>
      <c r="C21" s="38"/>
      <c r="D21" s="72"/>
      <c r="E21" s="102"/>
      <c r="F21" s="40"/>
      <c r="G21" s="40"/>
      <c r="H21" s="96"/>
      <c r="I21" s="96"/>
      <c r="J21" s="96"/>
    </row>
    <row r="22" spans="2:10" ht="15" customHeight="1">
      <c r="B22" s="704" t="s">
        <v>336</v>
      </c>
      <c r="C22" s="704"/>
      <c r="D22" s="704"/>
      <c r="E22" s="704"/>
      <c r="F22" s="704"/>
      <c r="G22" s="704"/>
      <c r="H22" s="704"/>
      <c r="I22" s="365"/>
      <c r="J22" s="365"/>
    </row>
    <row r="23" spans="2:10" ht="2.25" customHeight="1">
      <c r="B23" s="136"/>
      <c r="C23" s="78"/>
      <c r="D23" s="78"/>
      <c r="E23" s="75"/>
      <c r="F23" s="78"/>
      <c r="G23" s="78"/>
      <c r="H23" s="75"/>
      <c r="I23" s="75"/>
      <c r="J23" s="75"/>
    </row>
    <row r="24" spans="2:10" ht="48" customHeight="1">
      <c r="B24" s="699"/>
      <c r="C24" s="39"/>
      <c r="D24" s="534" t="s">
        <v>1145</v>
      </c>
      <c r="E24" s="535" t="s">
        <v>588</v>
      </c>
      <c r="F24" s="536" t="s">
        <v>629</v>
      </c>
      <c r="G24" s="537"/>
      <c r="H24" s="531">
        <v>5200</v>
      </c>
      <c r="I24" s="532">
        <f>H24*0.85</f>
        <v>4420</v>
      </c>
      <c r="J24" s="533">
        <f>H24*0.7</f>
        <v>3639.9999999999995</v>
      </c>
    </row>
    <row r="25" spans="2:10" ht="48" customHeight="1">
      <c r="B25" s="700"/>
      <c r="C25" s="39"/>
      <c r="D25" s="538" t="s">
        <v>1145</v>
      </c>
      <c r="E25" s="535" t="s">
        <v>589</v>
      </c>
      <c r="F25" s="539" t="s">
        <v>211</v>
      </c>
      <c r="G25" s="537"/>
      <c r="H25" s="540">
        <v>12900</v>
      </c>
      <c r="I25" s="532">
        <f>H25*0.85</f>
        <v>10965</v>
      </c>
      <c r="J25" s="533">
        <f>H25*0.7</f>
        <v>9030</v>
      </c>
    </row>
    <row r="26" spans="2:10" s="7" customFormat="1" ht="2.25" customHeight="1">
      <c r="B26" s="39"/>
      <c r="C26" s="39"/>
      <c r="D26" s="72"/>
      <c r="E26" s="102"/>
      <c r="F26" s="40"/>
      <c r="G26" s="40"/>
      <c r="H26" s="96"/>
      <c r="I26" s="96"/>
      <c r="J26" s="96"/>
    </row>
    <row r="27" spans="2:10" s="7" customFormat="1" ht="15" customHeight="1">
      <c r="B27" s="704" t="s">
        <v>337</v>
      </c>
      <c r="C27" s="704"/>
      <c r="D27" s="704"/>
      <c r="E27" s="704"/>
      <c r="F27" s="704"/>
      <c r="G27" s="704"/>
      <c r="H27" s="704"/>
      <c r="I27" s="365"/>
      <c r="J27" s="365"/>
    </row>
    <row r="28" spans="2:10" s="7" customFormat="1" ht="2.25" customHeight="1">
      <c r="B28" s="77"/>
      <c r="C28" s="75"/>
      <c r="D28" s="75"/>
      <c r="E28" s="75"/>
      <c r="F28" s="75"/>
      <c r="G28" s="76"/>
      <c r="H28" s="75"/>
      <c r="I28" s="97"/>
      <c r="J28" s="75"/>
    </row>
    <row r="29" spans="2:10" ht="48" customHeight="1">
      <c r="B29" s="118"/>
      <c r="C29" s="99"/>
      <c r="D29" s="188" t="s">
        <v>1146</v>
      </c>
      <c r="E29" s="337" t="s">
        <v>590</v>
      </c>
      <c r="F29" s="159" t="s">
        <v>279</v>
      </c>
      <c r="G29" s="101"/>
      <c r="H29" s="193">
        <v>3500</v>
      </c>
      <c r="I29" s="194">
        <f>H29*0.85</f>
        <v>2975</v>
      </c>
      <c r="J29" s="182">
        <f>H29*0.7</f>
        <v>2450</v>
      </c>
    </row>
    <row r="30" spans="2:10" ht="48" customHeight="1">
      <c r="B30" s="699"/>
      <c r="C30" s="38"/>
      <c r="D30" s="188" t="s">
        <v>1147</v>
      </c>
      <c r="E30" s="337" t="s">
        <v>591</v>
      </c>
      <c r="F30" s="159" t="s">
        <v>277</v>
      </c>
      <c r="G30" s="252"/>
      <c r="H30" s="193">
        <v>4400</v>
      </c>
      <c r="I30" s="194">
        <f>H30*0.85</f>
        <v>3740</v>
      </c>
      <c r="J30" s="182">
        <f>H30*0.7</f>
        <v>3080</v>
      </c>
    </row>
    <row r="31" spans="2:10" ht="48" customHeight="1">
      <c r="B31" s="700"/>
      <c r="C31" s="38"/>
      <c r="D31" s="541" t="s">
        <v>1147</v>
      </c>
      <c r="E31" s="535" t="s">
        <v>986</v>
      </c>
      <c r="F31" s="542" t="s">
        <v>819</v>
      </c>
      <c r="G31" s="543"/>
      <c r="H31" s="531">
        <v>8900</v>
      </c>
      <c r="I31" s="532">
        <f>H31*0.85</f>
        <v>7565</v>
      </c>
      <c r="J31" s="533">
        <f>H31*0.7</f>
        <v>6230</v>
      </c>
    </row>
    <row r="32" spans="2:10" ht="2.25" customHeight="1">
      <c r="B32" s="39"/>
      <c r="C32" s="38"/>
      <c r="D32" s="72"/>
      <c r="E32" s="102"/>
      <c r="F32" s="40"/>
      <c r="G32" s="40"/>
      <c r="H32" s="96"/>
      <c r="I32" s="96"/>
      <c r="J32" s="96"/>
    </row>
    <row r="33" spans="2:12" s="2" customFormat="1" ht="15" customHeight="1">
      <c r="B33" s="704" t="s">
        <v>338</v>
      </c>
      <c r="C33" s="704"/>
      <c r="D33" s="704"/>
      <c r="E33" s="704"/>
      <c r="F33" s="704"/>
      <c r="G33" s="704"/>
      <c r="H33" s="704"/>
      <c r="I33" s="365"/>
      <c r="J33" s="365"/>
    </row>
    <row r="34" spans="2:12" s="2" customFormat="1" ht="2.4500000000000002" customHeight="1">
      <c r="B34" s="78"/>
      <c r="C34" s="78"/>
      <c r="D34" s="78"/>
      <c r="E34" s="75"/>
      <c r="F34" s="78"/>
      <c r="G34" s="78"/>
      <c r="H34" s="75"/>
      <c r="I34" s="75"/>
      <c r="J34" s="75"/>
    </row>
    <row r="35" spans="2:12" ht="48" customHeight="1">
      <c r="B35" s="699"/>
      <c r="C35" s="38"/>
      <c r="D35" s="118" t="s">
        <v>1144</v>
      </c>
      <c r="E35" s="337" t="s">
        <v>458</v>
      </c>
      <c r="F35" s="159" t="s">
        <v>278</v>
      </c>
      <c r="G35" s="252"/>
      <c r="H35" s="193">
        <v>4300</v>
      </c>
      <c r="I35" s="194">
        <f t="shared" ref="I35:I46" si="2">H35*0.85</f>
        <v>3655</v>
      </c>
      <c r="J35" s="182">
        <f t="shared" ref="J35:J46" si="3">H35*0.7</f>
        <v>3010</v>
      </c>
    </row>
    <row r="36" spans="2:12" ht="48" customHeight="1">
      <c r="B36" s="700"/>
      <c r="C36" s="79"/>
      <c r="D36" s="538" t="s">
        <v>1144</v>
      </c>
      <c r="E36" s="535" t="s">
        <v>1245</v>
      </c>
      <c r="F36" s="542" t="s">
        <v>210</v>
      </c>
      <c r="G36" s="537"/>
      <c r="H36" s="531">
        <v>8800</v>
      </c>
      <c r="I36" s="532">
        <f t="shared" si="2"/>
        <v>7480</v>
      </c>
      <c r="J36" s="533">
        <f t="shared" si="3"/>
        <v>6160</v>
      </c>
      <c r="L36" s="18" t="s">
        <v>1082</v>
      </c>
    </row>
    <row r="37" spans="2:12" ht="48" customHeight="1">
      <c r="B37" s="699"/>
      <c r="C37" s="38"/>
      <c r="D37" s="541" t="s">
        <v>998</v>
      </c>
      <c r="E37" s="535" t="s">
        <v>758</v>
      </c>
      <c r="F37" s="542" t="s">
        <v>638</v>
      </c>
      <c r="G37" s="626"/>
      <c r="H37" s="531">
        <v>6400</v>
      </c>
      <c r="I37" s="532">
        <f t="shared" si="2"/>
        <v>5440</v>
      </c>
      <c r="J37" s="533">
        <f t="shared" si="3"/>
        <v>4480</v>
      </c>
    </row>
    <row r="38" spans="2:12" ht="48" customHeight="1">
      <c r="B38" s="705"/>
      <c r="C38" s="38"/>
      <c r="D38" s="544" t="s">
        <v>998</v>
      </c>
      <c r="E38" s="535" t="s">
        <v>999</v>
      </c>
      <c r="F38" s="545" t="s">
        <v>254</v>
      </c>
      <c r="G38" s="537"/>
      <c r="H38" s="531">
        <v>7500</v>
      </c>
      <c r="I38" s="532">
        <f t="shared" si="2"/>
        <v>6375</v>
      </c>
      <c r="J38" s="533">
        <f t="shared" si="3"/>
        <v>5250</v>
      </c>
    </row>
    <row r="39" spans="2:12" ht="64.5" customHeight="1">
      <c r="B39" s="700"/>
      <c r="C39" s="38"/>
      <c r="D39" s="471" t="s">
        <v>834</v>
      </c>
      <c r="E39" s="337" t="s">
        <v>11</v>
      </c>
      <c r="F39" s="278" t="s">
        <v>630</v>
      </c>
      <c r="G39" s="101"/>
      <c r="H39" s="193">
        <v>11500</v>
      </c>
      <c r="I39" s="194">
        <f t="shared" si="2"/>
        <v>9775</v>
      </c>
      <c r="J39" s="182">
        <f t="shared" si="3"/>
        <v>8049.9999999999991</v>
      </c>
    </row>
    <row r="40" spans="2:12" ht="57" customHeight="1">
      <c r="B40" s="703"/>
      <c r="C40" s="38"/>
      <c r="D40" s="698" t="s">
        <v>835</v>
      </c>
      <c r="E40" s="535" t="s">
        <v>1148</v>
      </c>
      <c r="F40" s="545" t="s">
        <v>255</v>
      </c>
      <c r="G40" s="546"/>
      <c r="H40" s="531">
        <v>13200</v>
      </c>
      <c r="I40" s="532">
        <f t="shared" si="2"/>
        <v>11220</v>
      </c>
      <c r="J40" s="533">
        <f t="shared" si="3"/>
        <v>9240</v>
      </c>
    </row>
    <row r="41" spans="2:12" ht="66" customHeight="1">
      <c r="B41" s="703"/>
      <c r="C41" s="38"/>
      <c r="D41" s="544" t="s">
        <v>834</v>
      </c>
      <c r="E41" s="535" t="s">
        <v>1149</v>
      </c>
      <c r="F41" s="545" t="s">
        <v>207</v>
      </c>
      <c r="G41" s="546"/>
      <c r="H41" s="531">
        <v>17200</v>
      </c>
      <c r="I41" s="532">
        <f t="shared" si="2"/>
        <v>14620</v>
      </c>
      <c r="J41" s="533">
        <f t="shared" si="3"/>
        <v>12040</v>
      </c>
    </row>
    <row r="42" spans="2:12" ht="57" customHeight="1">
      <c r="B42" s="135"/>
      <c r="C42" s="38"/>
      <c r="D42" s="471" t="s">
        <v>998</v>
      </c>
      <c r="E42" s="337" t="s">
        <v>775</v>
      </c>
      <c r="F42" s="278" t="s">
        <v>209</v>
      </c>
      <c r="G42" s="101"/>
      <c r="H42" s="193">
        <v>14900</v>
      </c>
      <c r="I42" s="194">
        <f t="shared" si="2"/>
        <v>12665</v>
      </c>
      <c r="J42" s="182">
        <f t="shared" si="3"/>
        <v>10430</v>
      </c>
    </row>
    <row r="43" spans="2:12" ht="57" customHeight="1">
      <c r="B43" s="699"/>
      <c r="C43" s="38"/>
      <c r="D43" s="188" t="s">
        <v>686</v>
      </c>
      <c r="E43" s="337" t="s">
        <v>913</v>
      </c>
      <c r="F43" s="135" t="s">
        <v>413</v>
      </c>
      <c r="G43" s="101"/>
      <c r="H43" s="193">
        <v>12800</v>
      </c>
      <c r="I43" s="194">
        <f t="shared" si="2"/>
        <v>10880</v>
      </c>
      <c r="J43" s="182">
        <f t="shared" si="3"/>
        <v>8960</v>
      </c>
    </row>
    <row r="44" spans="2:12" ht="57" customHeight="1">
      <c r="B44" s="700"/>
      <c r="C44" s="38"/>
      <c r="D44" s="544" t="s">
        <v>687</v>
      </c>
      <c r="E44" s="535" t="s">
        <v>683</v>
      </c>
      <c r="F44" s="545" t="s">
        <v>208</v>
      </c>
      <c r="G44" s="537"/>
      <c r="H44" s="531">
        <v>18000</v>
      </c>
      <c r="I44" s="532">
        <f t="shared" si="2"/>
        <v>15300</v>
      </c>
      <c r="J44" s="533">
        <f t="shared" si="3"/>
        <v>12600</v>
      </c>
    </row>
    <row r="45" spans="2:12" ht="57" customHeight="1">
      <c r="B45" s="699"/>
      <c r="C45" s="38"/>
      <c r="D45" s="471" t="s">
        <v>687</v>
      </c>
      <c r="E45" s="337" t="s">
        <v>685</v>
      </c>
      <c r="F45" s="278" t="s">
        <v>255</v>
      </c>
      <c r="G45" s="40"/>
      <c r="H45" s="193">
        <v>16200</v>
      </c>
      <c r="I45" s="194">
        <f t="shared" si="2"/>
        <v>13770</v>
      </c>
      <c r="J45" s="182">
        <f t="shared" si="3"/>
        <v>11340</v>
      </c>
    </row>
    <row r="46" spans="2:12" ht="66" customHeight="1">
      <c r="B46" s="700"/>
      <c r="C46" s="38"/>
      <c r="D46" s="471" t="s">
        <v>687</v>
      </c>
      <c r="E46" s="337" t="s">
        <v>684</v>
      </c>
      <c r="F46" s="278" t="s">
        <v>212</v>
      </c>
      <c r="G46" s="40"/>
      <c r="H46" s="193">
        <v>22600</v>
      </c>
      <c r="I46" s="194">
        <f t="shared" si="2"/>
        <v>19210</v>
      </c>
      <c r="J46" s="182">
        <f t="shared" si="3"/>
        <v>15819.999999999998</v>
      </c>
    </row>
    <row r="47" spans="2:12" s="7" customFormat="1" ht="2.25" customHeight="1">
      <c r="B47" s="39"/>
      <c r="C47" s="38"/>
      <c r="D47" s="72"/>
      <c r="E47" s="102"/>
      <c r="F47" s="40"/>
      <c r="G47" s="40"/>
      <c r="H47" s="96"/>
      <c r="I47" s="96"/>
      <c r="J47" s="96"/>
    </row>
    <row r="48" spans="2:12" s="7" customFormat="1" ht="15" customHeight="1">
      <c r="B48" s="704" t="s">
        <v>339</v>
      </c>
      <c r="C48" s="704"/>
      <c r="D48" s="704"/>
      <c r="E48" s="704"/>
      <c r="F48" s="704"/>
      <c r="G48" s="704"/>
      <c r="H48" s="704"/>
      <c r="I48" s="365"/>
      <c r="J48" s="365"/>
    </row>
    <row r="49" spans="2:10" s="7" customFormat="1" ht="2.4500000000000002" customHeight="1">
      <c r="B49" s="77"/>
      <c r="C49" s="78"/>
      <c r="D49" s="78"/>
      <c r="E49" s="75"/>
      <c r="F49" s="78"/>
      <c r="G49" s="76"/>
      <c r="H49" s="75"/>
      <c r="I49" s="97"/>
      <c r="J49" s="75"/>
    </row>
    <row r="50" spans="2:10" ht="48" customHeight="1">
      <c r="B50" s="699"/>
      <c r="C50" s="38"/>
      <c r="D50" s="541" t="s">
        <v>321</v>
      </c>
      <c r="E50" s="535" t="s">
        <v>178</v>
      </c>
      <c r="F50" s="542" t="s">
        <v>213</v>
      </c>
      <c r="G50" s="537"/>
      <c r="H50" s="531">
        <v>6400</v>
      </c>
      <c r="I50" s="532">
        <f>H50*0.85</f>
        <v>5440</v>
      </c>
      <c r="J50" s="533">
        <f>H50*0.7</f>
        <v>4480</v>
      </c>
    </row>
    <row r="51" spans="2:10" ht="48" customHeight="1">
      <c r="B51" s="700"/>
      <c r="C51" s="38"/>
      <c r="D51" s="471" t="s">
        <v>414</v>
      </c>
      <c r="E51" s="337" t="s">
        <v>1150</v>
      </c>
      <c r="F51" s="135" t="s">
        <v>364</v>
      </c>
      <c r="G51" s="101"/>
      <c r="H51" s="193">
        <v>7500</v>
      </c>
      <c r="I51" s="194">
        <f>H51*0.85</f>
        <v>6375</v>
      </c>
      <c r="J51" s="182">
        <f>H51*0.7</f>
        <v>5250</v>
      </c>
    </row>
    <row r="52" spans="2:10" ht="48" customHeight="1">
      <c r="B52" s="135"/>
      <c r="C52" s="79"/>
      <c r="D52" s="471" t="s">
        <v>414</v>
      </c>
      <c r="E52" s="337" t="s">
        <v>1734</v>
      </c>
      <c r="F52" s="135" t="s">
        <v>1308</v>
      </c>
      <c r="G52" s="101"/>
      <c r="H52" s="431" t="s">
        <v>639</v>
      </c>
      <c r="I52" s="194">
        <f>12900*0.85</f>
        <v>10965</v>
      </c>
      <c r="J52" s="182">
        <f>12900*0.7</f>
        <v>9030</v>
      </c>
    </row>
    <row r="53" spans="2:10" ht="48" customHeight="1">
      <c r="B53" s="703"/>
      <c r="C53" s="38"/>
      <c r="D53" s="544" t="s">
        <v>414</v>
      </c>
      <c r="E53" s="535" t="s">
        <v>1121</v>
      </c>
      <c r="F53" s="545" t="s">
        <v>364</v>
      </c>
      <c r="G53" s="537"/>
      <c r="H53" s="531">
        <v>8400</v>
      </c>
      <c r="I53" s="532">
        <f>H53*0.85</f>
        <v>7140</v>
      </c>
      <c r="J53" s="533">
        <f t="shared" ref="J53:J65" si="4">H53*0.7</f>
        <v>5880</v>
      </c>
    </row>
    <row r="54" spans="2:10" ht="57" customHeight="1">
      <c r="B54" s="703"/>
      <c r="C54" s="38"/>
      <c r="D54" s="544" t="s">
        <v>414</v>
      </c>
      <c r="E54" s="535" t="s">
        <v>1695</v>
      </c>
      <c r="F54" s="545" t="s">
        <v>1310</v>
      </c>
      <c r="G54" s="537"/>
      <c r="H54" s="531">
        <v>13400</v>
      </c>
      <c r="I54" s="532">
        <f t="shared" ref="I54:I68" si="5">H54*0.85</f>
        <v>11390</v>
      </c>
      <c r="J54" s="533">
        <f t="shared" si="4"/>
        <v>9380</v>
      </c>
    </row>
    <row r="55" spans="2:10" ht="48" customHeight="1">
      <c r="B55" s="699"/>
      <c r="C55" s="38"/>
      <c r="D55" s="544" t="s">
        <v>414</v>
      </c>
      <c r="E55" s="535" t="s">
        <v>1696</v>
      </c>
      <c r="F55" s="545" t="s">
        <v>364</v>
      </c>
      <c r="G55" s="537"/>
      <c r="H55" s="531">
        <v>8400</v>
      </c>
      <c r="I55" s="532">
        <f t="shared" si="5"/>
        <v>7140</v>
      </c>
      <c r="J55" s="533">
        <f t="shared" si="4"/>
        <v>5880</v>
      </c>
    </row>
    <row r="56" spans="2:10" ht="57" customHeight="1">
      <c r="B56" s="700"/>
      <c r="C56" s="38"/>
      <c r="D56" s="544" t="s">
        <v>414</v>
      </c>
      <c r="E56" s="535" t="s">
        <v>1697</v>
      </c>
      <c r="F56" s="545" t="s">
        <v>1311</v>
      </c>
      <c r="G56" s="537"/>
      <c r="H56" s="531">
        <v>13400</v>
      </c>
      <c r="I56" s="532">
        <f t="shared" si="5"/>
        <v>11390</v>
      </c>
      <c r="J56" s="533">
        <f t="shared" si="4"/>
        <v>9380</v>
      </c>
    </row>
    <row r="57" spans="2:10" ht="48" customHeight="1">
      <c r="B57" s="699"/>
      <c r="C57" s="38"/>
      <c r="D57" s="541" t="s">
        <v>321</v>
      </c>
      <c r="E57" s="535" t="s">
        <v>757</v>
      </c>
      <c r="F57" s="542" t="s">
        <v>1309</v>
      </c>
      <c r="G57" s="537"/>
      <c r="H57" s="531">
        <v>11700</v>
      </c>
      <c r="I57" s="532">
        <f t="shared" si="5"/>
        <v>9945</v>
      </c>
      <c r="J57" s="533">
        <f t="shared" si="4"/>
        <v>8189.9999999999991</v>
      </c>
    </row>
    <row r="58" spans="2:10" ht="57" customHeight="1">
      <c r="B58" s="705"/>
      <c r="C58" s="38"/>
      <c r="D58" s="544" t="s">
        <v>414</v>
      </c>
      <c r="E58" s="547" t="s">
        <v>1468</v>
      </c>
      <c r="F58" s="545" t="s">
        <v>391</v>
      </c>
      <c r="G58" s="537"/>
      <c r="H58" s="531">
        <v>13200</v>
      </c>
      <c r="I58" s="532">
        <f t="shared" si="5"/>
        <v>11220</v>
      </c>
      <c r="J58" s="533">
        <f t="shared" si="4"/>
        <v>9240</v>
      </c>
    </row>
    <row r="59" spans="2:10" ht="57" customHeight="1">
      <c r="B59" s="700"/>
      <c r="C59" s="38"/>
      <c r="D59" s="544" t="s">
        <v>414</v>
      </c>
      <c r="E59" s="547" t="s">
        <v>1469</v>
      </c>
      <c r="F59" s="545" t="s">
        <v>1312</v>
      </c>
      <c r="G59" s="537"/>
      <c r="H59" s="531">
        <v>17200</v>
      </c>
      <c r="I59" s="532">
        <f t="shared" si="5"/>
        <v>14620</v>
      </c>
      <c r="J59" s="533">
        <f t="shared" si="4"/>
        <v>12040</v>
      </c>
    </row>
    <row r="60" spans="2:10" ht="57.75" customHeight="1">
      <c r="B60" s="260"/>
      <c r="C60" s="38"/>
      <c r="D60" s="471" t="s">
        <v>321</v>
      </c>
      <c r="E60" s="375" t="s">
        <v>165</v>
      </c>
      <c r="F60" s="135" t="s">
        <v>1314</v>
      </c>
      <c r="G60" s="101"/>
      <c r="H60" s="193">
        <v>13700</v>
      </c>
      <c r="I60" s="194">
        <f t="shared" si="5"/>
        <v>11645</v>
      </c>
      <c r="J60" s="182">
        <f t="shared" si="4"/>
        <v>9590</v>
      </c>
    </row>
    <row r="61" spans="2:10" ht="61.5" customHeight="1">
      <c r="B61" s="260"/>
      <c r="C61" s="38"/>
      <c r="D61" s="544" t="s">
        <v>321</v>
      </c>
      <c r="E61" s="535" t="s">
        <v>1313</v>
      </c>
      <c r="F61" s="542" t="s">
        <v>1315</v>
      </c>
      <c r="G61" s="537"/>
      <c r="H61" s="531">
        <v>18800</v>
      </c>
      <c r="I61" s="532">
        <f t="shared" si="5"/>
        <v>15980</v>
      </c>
      <c r="J61" s="533">
        <f t="shared" si="4"/>
        <v>13160</v>
      </c>
    </row>
    <row r="62" spans="2:10" ht="48" customHeight="1">
      <c r="B62" s="703"/>
      <c r="C62" s="80"/>
      <c r="D62" s="188" t="s">
        <v>321</v>
      </c>
      <c r="E62" s="337" t="s">
        <v>266</v>
      </c>
      <c r="F62" s="159" t="s">
        <v>256</v>
      </c>
      <c r="G62" s="101"/>
      <c r="H62" s="193">
        <v>11600</v>
      </c>
      <c r="I62" s="194">
        <f t="shared" si="5"/>
        <v>9860</v>
      </c>
      <c r="J62" s="182">
        <f t="shared" si="4"/>
        <v>8119.9999999999991</v>
      </c>
    </row>
    <row r="63" spans="2:10" ht="48" customHeight="1">
      <c r="B63" s="703"/>
      <c r="C63" s="80"/>
      <c r="D63" s="471" t="s">
        <v>414</v>
      </c>
      <c r="E63" s="337" t="s">
        <v>267</v>
      </c>
      <c r="F63" s="135" t="s">
        <v>1522</v>
      </c>
      <c r="G63" s="101"/>
      <c r="H63" s="193">
        <v>17500</v>
      </c>
      <c r="I63" s="194">
        <f t="shared" si="5"/>
        <v>14875</v>
      </c>
      <c r="J63" s="182">
        <f t="shared" si="4"/>
        <v>12250</v>
      </c>
    </row>
    <row r="64" spans="2:10" ht="54.75" customHeight="1">
      <c r="B64" s="703"/>
      <c r="C64" s="38"/>
      <c r="D64" s="544" t="s">
        <v>414</v>
      </c>
      <c r="E64" s="535" t="s">
        <v>1698</v>
      </c>
      <c r="F64" s="545" t="s">
        <v>371</v>
      </c>
      <c r="G64" s="546"/>
      <c r="H64" s="531">
        <v>18000</v>
      </c>
      <c r="I64" s="532">
        <f t="shared" si="5"/>
        <v>15300</v>
      </c>
      <c r="J64" s="533">
        <f t="shared" si="4"/>
        <v>12600</v>
      </c>
    </row>
    <row r="65" spans="2:10" ht="54.75" customHeight="1">
      <c r="B65" s="703"/>
      <c r="C65" s="38"/>
      <c r="D65" s="544" t="s">
        <v>414</v>
      </c>
      <c r="E65" s="535" t="s">
        <v>1699</v>
      </c>
      <c r="F65" s="545" t="s">
        <v>387</v>
      </c>
      <c r="G65" s="546"/>
      <c r="H65" s="531">
        <v>24200</v>
      </c>
      <c r="I65" s="532">
        <f t="shared" si="5"/>
        <v>20570</v>
      </c>
      <c r="J65" s="533">
        <f t="shared" si="4"/>
        <v>16940</v>
      </c>
    </row>
    <row r="66" spans="2:10" ht="48" customHeight="1">
      <c r="B66" s="705"/>
      <c r="C66" s="80"/>
      <c r="D66" s="471" t="s">
        <v>414</v>
      </c>
      <c r="E66" s="337" t="s">
        <v>3</v>
      </c>
      <c r="F66" s="278" t="s">
        <v>1575</v>
      </c>
      <c r="G66" s="101"/>
      <c r="H66" s="431" t="s">
        <v>1576</v>
      </c>
      <c r="I66" s="194">
        <f>19900*0.85</f>
        <v>16915</v>
      </c>
      <c r="J66" s="182">
        <f>19900*0.7</f>
        <v>13930</v>
      </c>
    </row>
    <row r="67" spans="2:10" ht="54.75" customHeight="1">
      <c r="B67" s="705"/>
      <c r="C67" s="38"/>
      <c r="D67" s="471" t="s">
        <v>414</v>
      </c>
      <c r="E67" s="337" t="s">
        <v>1156</v>
      </c>
      <c r="F67" s="278" t="s">
        <v>371</v>
      </c>
      <c r="G67" s="40"/>
      <c r="H67" s="193">
        <v>18000</v>
      </c>
      <c r="I67" s="194">
        <f t="shared" si="5"/>
        <v>15300</v>
      </c>
      <c r="J67" s="182">
        <f>H67*0.7</f>
        <v>12600</v>
      </c>
    </row>
    <row r="68" spans="2:10" ht="54.75" customHeight="1">
      <c r="B68" s="700"/>
      <c r="C68" s="38"/>
      <c r="D68" s="471" t="s">
        <v>414</v>
      </c>
      <c r="E68" s="337" t="s">
        <v>1157</v>
      </c>
      <c r="F68" s="278" t="s">
        <v>387</v>
      </c>
      <c r="G68" s="40"/>
      <c r="H68" s="193">
        <v>24200</v>
      </c>
      <c r="I68" s="194">
        <f t="shared" si="5"/>
        <v>20570</v>
      </c>
      <c r="J68" s="182">
        <f>H68*0.7</f>
        <v>16940</v>
      </c>
    </row>
    <row r="69" spans="2:10" ht="2.25" customHeight="1">
      <c r="B69" s="22"/>
      <c r="C69" s="22"/>
      <c r="D69"/>
      <c r="E69" s="98"/>
      <c r="F69"/>
      <c r="G69"/>
      <c r="H69" s="98"/>
      <c r="I69" s="98"/>
      <c r="J69" s="98"/>
    </row>
    <row r="70" spans="2:10" ht="15" customHeight="1">
      <c r="B70" s="704" t="s">
        <v>805</v>
      </c>
      <c r="C70" s="704"/>
      <c r="D70" s="704"/>
      <c r="E70" s="704"/>
      <c r="F70" s="704"/>
      <c r="G70" s="704"/>
      <c r="H70" s="704"/>
      <c r="I70" s="365"/>
      <c r="J70" s="365"/>
    </row>
    <row r="71" spans="2:10" ht="2.25" customHeight="1">
      <c r="B71" s="22"/>
      <c r="C71" s="22"/>
      <c r="D71"/>
      <c r="E71" s="98"/>
      <c r="F71"/>
      <c r="G71"/>
      <c r="H71" s="98"/>
      <c r="I71" s="98"/>
      <c r="J71" s="98"/>
    </row>
    <row r="72" spans="2:10" ht="89.25" customHeight="1">
      <c r="B72" s="336"/>
      <c r="C72" s="22"/>
      <c r="D72" s="259" t="s">
        <v>1158</v>
      </c>
      <c r="E72" s="335" t="s">
        <v>1438</v>
      </c>
      <c r="F72" s="173" t="s">
        <v>1579</v>
      </c>
      <c r="G72" s="184"/>
      <c r="H72" s="192">
        <v>64500</v>
      </c>
      <c r="I72" s="194">
        <f>H72*0.85</f>
        <v>54825</v>
      </c>
      <c r="J72" s="182">
        <f>H72*0.7</f>
        <v>45150</v>
      </c>
    </row>
    <row r="73" spans="2:10" ht="88.5" customHeight="1">
      <c r="B73" s="317"/>
      <c r="C73" s="22"/>
      <c r="D73" s="671" t="s">
        <v>1158</v>
      </c>
      <c r="E73" s="335" t="s">
        <v>1439</v>
      </c>
      <c r="F73" s="173" t="s">
        <v>1580</v>
      </c>
      <c r="G73" s="184"/>
      <c r="H73" s="192">
        <v>69500</v>
      </c>
      <c r="I73" s="194">
        <f>H73*0.85</f>
        <v>59075</v>
      </c>
      <c r="J73" s="182">
        <f>H73*0.7</f>
        <v>48650</v>
      </c>
    </row>
    <row r="74" spans="2:10" ht="81" customHeight="1">
      <c r="B74" s="706"/>
      <c r="C74" s="74"/>
      <c r="D74" s="259" t="s">
        <v>1397</v>
      </c>
      <c r="E74" s="345" t="s">
        <v>621</v>
      </c>
      <c r="F74" s="123" t="s">
        <v>1342</v>
      </c>
      <c r="G74" s="184"/>
      <c r="H74" s="192">
        <v>60000</v>
      </c>
      <c r="I74" s="194">
        <f>H74*0.85</f>
        <v>51000</v>
      </c>
      <c r="J74" s="182">
        <f>H74*0.7</f>
        <v>42000</v>
      </c>
    </row>
    <row r="75" spans="2:10" ht="81" customHeight="1">
      <c r="B75" s="707"/>
      <c r="C75" s="74"/>
      <c r="D75" s="259" t="s">
        <v>1397</v>
      </c>
      <c r="E75" s="345" t="s">
        <v>622</v>
      </c>
      <c r="F75" s="123" t="s">
        <v>677</v>
      </c>
      <c r="G75" s="184"/>
      <c r="H75" s="192">
        <v>98000</v>
      </c>
      <c r="I75" s="194">
        <f>H75*0.85</f>
        <v>83300</v>
      </c>
      <c r="J75" s="182">
        <f>H75*0.7</f>
        <v>68600</v>
      </c>
    </row>
    <row r="76" spans="2:10" ht="90" customHeight="1">
      <c r="B76" s="702"/>
      <c r="C76" s="22"/>
      <c r="D76" s="199" t="s">
        <v>1587</v>
      </c>
      <c r="E76" s="335" t="s">
        <v>443</v>
      </c>
      <c r="F76" s="173" t="s">
        <v>472</v>
      </c>
      <c r="G76" s="184"/>
      <c r="H76" s="192">
        <v>106800</v>
      </c>
      <c r="I76" s="194">
        <f>H76*0.85</f>
        <v>90780</v>
      </c>
      <c r="J76" s="182">
        <f>H76*0.7</f>
        <v>74760</v>
      </c>
    </row>
    <row r="77" spans="2:10" ht="90" customHeight="1">
      <c r="B77" s="702"/>
      <c r="C77" s="22"/>
      <c r="D77" s="664" t="s">
        <v>1587</v>
      </c>
      <c r="E77" s="586" t="s">
        <v>1742</v>
      </c>
      <c r="F77" s="587" t="s">
        <v>168</v>
      </c>
      <c r="G77" s="663"/>
      <c r="H77" s="550">
        <v>140500</v>
      </c>
      <c r="I77" s="532">
        <f t="shared" ref="I77:I83" si="6">H77*0.85</f>
        <v>119425</v>
      </c>
      <c r="J77" s="533">
        <f t="shared" ref="J77:J83" si="7">H77*0.7</f>
        <v>98350</v>
      </c>
    </row>
    <row r="78" spans="2:10" ht="90" customHeight="1">
      <c r="B78" s="702"/>
      <c r="C78" s="22"/>
      <c r="D78" s="199" t="s">
        <v>1587</v>
      </c>
      <c r="E78" s="335" t="s">
        <v>1743</v>
      </c>
      <c r="F78" s="173" t="s">
        <v>574</v>
      </c>
      <c r="G78" s="184"/>
      <c r="H78" s="192">
        <v>178900</v>
      </c>
      <c r="I78" s="194">
        <f t="shared" si="6"/>
        <v>152065</v>
      </c>
      <c r="J78" s="182">
        <f t="shared" si="7"/>
        <v>125229.99999999999</v>
      </c>
    </row>
    <row r="79" spans="2:10" ht="90" customHeight="1">
      <c r="B79" s="317"/>
      <c r="C79" s="22"/>
      <c r="D79" s="664" t="s">
        <v>1586</v>
      </c>
      <c r="E79" s="588" t="s">
        <v>668</v>
      </c>
      <c r="F79" s="587" t="s">
        <v>796</v>
      </c>
      <c r="G79" s="663"/>
      <c r="H79" s="550">
        <v>144000</v>
      </c>
      <c r="I79" s="532">
        <f t="shared" si="6"/>
        <v>122400</v>
      </c>
      <c r="J79" s="533">
        <f t="shared" si="7"/>
        <v>100800</v>
      </c>
    </row>
    <row r="80" spans="2:10" ht="91.5" customHeight="1">
      <c r="B80" s="317"/>
      <c r="C80" s="22"/>
      <c r="D80" s="199" t="s">
        <v>1586</v>
      </c>
      <c r="E80" s="345" t="s">
        <v>667</v>
      </c>
      <c r="F80" s="173" t="s">
        <v>1581</v>
      </c>
      <c r="G80" s="184"/>
      <c r="H80" s="192">
        <v>118000</v>
      </c>
      <c r="I80" s="194">
        <f t="shared" si="6"/>
        <v>100300</v>
      </c>
      <c r="J80" s="182">
        <f t="shared" si="7"/>
        <v>82600</v>
      </c>
    </row>
    <row r="81" spans="2:11" ht="92.25" customHeight="1">
      <c r="B81" s="702"/>
      <c r="C81" s="22"/>
      <c r="D81" s="664" t="s">
        <v>1586</v>
      </c>
      <c r="E81" s="586" t="s">
        <v>118</v>
      </c>
      <c r="F81" s="587" t="s">
        <v>821</v>
      </c>
      <c r="G81" s="663"/>
      <c r="H81" s="550">
        <v>123400</v>
      </c>
      <c r="I81" s="532">
        <f t="shared" si="6"/>
        <v>104890</v>
      </c>
      <c r="J81" s="533">
        <f t="shared" si="7"/>
        <v>86380</v>
      </c>
    </row>
    <row r="82" spans="2:11" ht="100.5" customHeight="1">
      <c r="B82" s="702"/>
      <c r="C82" s="22"/>
      <c r="D82" s="664" t="s">
        <v>1586</v>
      </c>
      <c r="E82" s="586" t="s">
        <v>1738</v>
      </c>
      <c r="F82" s="587" t="s">
        <v>797</v>
      </c>
      <c r="G82" s="663"/>
      <c r="H82" s="550">
        <v>158700</v>
      </c>
      <c r="I82" s="532">
        <f t="shared" si="6"/>
        <v>134895</v>
      </c>
      <c r="J82" s="533">
        <f t="shared" si="7"/>
        <v>111090</v>
      </c>
    </row>
    <row r="83" spans="2:11" ht="100.5" customHeight="1">
      <c r="B83" s="702"/>
      <c r="C83" s="22"/>
      <c r="D83" s="664" t="s">
        <v>1586</v>
      </c>
      <c r="E83" s="586" t="s">
        <v>1737</v>
      </c>
      <c r="F83" s="587" t="s">
        <v>798</v>
      </c>
      <c r="G83" s="663"/>
      <c r="H83" s="550">
        <v>183600</v>
      </c>
      <c r="I83" s="532">
        <f t="shared" si="6"/>
        <v>156060</v>
      </c>
      <c r="J83" s="533">
        <f t="shared" si="7"/>
        <v>128519.99999999999</v>
      </c>
    </row>
    <row r="84" spans="2:11" ht="2.25" customHeight="1">
      <c r="B84" s="409"/>
      <c r="C84" s="22"/>
      <c r="D84" s="410"/>
      <c r="E84" s="411"/>
      <c r="F84" s="412"/>
      <c r="G84" s="184"/>
      <c r="H84" s="359"/>
      <c r="I84" s="384"/>
      <c r="J84" s="413"/>
    </row>
    <row r="85" spans="2:11" ht="15" customHeight="1">
      <c r="B85" s="701" t="s">
        <v>186</v>
      </c>
      <c r="C85" s="701"/>
      <c r="D85" s="701"/>
      <c r="E85" s="701"/>
      <c r="F85" s="701"/>
      <c r="G85" s="701"/>
      <c r="H85" s="701"/>
      <c r="I85" s="371"/>
      <c r="J85" s="371"/>
    </row>
    <row r="86" spans="2:11" ht="2.25" customHeight="1">
      <c r="B86" s="409"/>
      <c r="C86" s="22"/>
      <c r="D86" s="410"/>
      <c r="E86" s="411"/>
      <c r="F86" s="412"/>
      <c r="G86" s="184"/>
      <c r="H86" s="359"/>
      <c r="I86" s="384"/>
      <c r="J86" s="413"/>
    </row>
    <row r="87" spans="2:11" ht="81" customHeight="1">
      <c r="B87" s="317"/>
      <c r="C87" s="22"/>
      <c r="D87" s="587" t="s">
        <v>822</v>
      </c>
      <c r="E87" s="594" t="s">
        <v>1534</v>
      </c>
      <c r="F87" s="582" t="s">
        <v>1535</v>
      </c>
      <c r="G87" s="663"/>
      <c r="H87" s="550">
        <v>37500</v>
      </c>
      <c r="I87" s="532">
        <f>H87*0.85</f>
        <v>31875</v>
      </c>
      <c r="J87" s="533">
        <f>H87*0.7</f>
        <v>26250</v>
      </c>
    </row>
    <row r="88" spans="2:11" ht="81" customHeight="1">
      <c r="B88" s="142"/>
      <c r="C88" s="61"/>
      <c r="D88" s="587" t="s">
        <v>822</v>
      </c>
      <c r="E88" s="594" t="s">
        <v>1329</v>
      </c>
      <c r="F88" s="582" t="s">
        <v>1080</v>
      </c>
      <c r="G88" s="595"/>
      <c r="H88" s="550">
        <v>40900</v>
      </c>
      <c r="I88" s="532">
        <f>H88*0.85</f>
        <v>34765</v>
      </c>
      <c r="J88" s="533">
        <f>H88*0.7</f>
        <v>28630</v>
      </c>
    </row>
    <row r="89" spans="2:11" ht="2.25" customHeight="1">
      <c r="B89" s="22"/>
      <c r="C89" s="22"/>
      <c r="D89"/>
      <c r="E89" s="98"/>
      <c r="F89"/>
      <c r="G89"/>
      <c r="H89" s="98"/>
      <c r="I89" s="98"/>
      <c r="J89" s="98"/>
    </row>
    <row r="90" spans="2:11" ht="15" customHeight="1">
      <c r="B90" s="701" t="s">
        <v>1509</v>
      </c>
      <c r="C90" s="701"/>
      <c r="D90" s="701"/>
      <c r="E90" s="701"/>
      <c r="F90" s="701"/>
      <c r="G90" s="701"/>
      <c r="H90" s="701"/>
      <c r="I90" s="361"/>
      <c r="J90" s="361"/>
    </row>
    <row r="91" spans="2:11" ht="160.5" customHeight="1">
      <c r="F91" s="472" t="s">
        <v>1685</v>
      </c>
    </row>
    <row r="92" spans="2:11" ht="48" customHeight="1">
      <c r="B92" s="398"/>
      <c r="D92" s="135" t="s">
        <v>509</v>
      </c>
      <c r="E92" s="399" t="s">
        <v>511</v>
      </c>
      <c r="F92" s="135" t="s">
        <v>510</v>
      </c>
      <c r="G92" s="275"/>
      <c r="H92" s="192">
        <v>24900</v>
      </c>
      <c r="I92" s="191">
        <f>H92*0.8</f>
        <v>19920</v>
      </c>
      <c r="J92" s="182">
        <f>H92*0.6</f>
        <v>14940</v>
      </c>
      <c r="K92" s="85"/>
    </row>
    <row r="93" spans="2:11" ht="78" customHeight="1">
      <c r="B93" s="121"/>
      <c r="C93" s="71"/>
      <c r="D93" s="278" t="s">
        <v>1504</v>
      </c>
      <c r="E93" s="339" t="s">
        <v>827</v>
      </c>
      <c r="F93" s="135" t="s">
        <v>216</v>
      </c>
      <c r="G93" s="275"/>
      <c r="H93" s="192">
        <v>19500</v>
      </c>
      <c r="I93" s="191">
        <f t="shared" ref="I93:I104" si="8">H93*0.85</f>
        <v>16575</v>
      </c>
      <c r="J93" s="182">
        <f t="shared" ref="J93:J104" si="9">H93*0.7</f>
        <v>13650</v>
      </c>
    </row>
    <row r="94" spans="2:11" ht="90" customHeight="1">
      <c r="B94" s="121"/>
      <c r="C94" s="71"/>
      <c r="D94" s="278" t="s">
        <v>1588</v>
      </c>
      <c r="E94" s="339" t="s">
        <v>362</v>
      </c>
      <c r="F94" s="135" t="s">
        <v>1071</v>
      </c>
      <c r="G94" s="275"/>
      <c r="H94" s="192">
        <v>20600</v>
      </c>
      <c r="I94" s="191">
        <f t="shared" si="8"/>
        <v>17510</v>
      </c>
      <c r="J94" s="182">
        <f t="shared" si="9"/>
        <v>14419.999999999998</v>
      </c>
    </row>
    <row r="95" spans="2:11" ht="90" customHeight="1">
      <c r="B95" s="121"/>
      <c r="C95" s="71"/>
      <c r="D95" s="545" t="s">
        <v>1588</v>
      </c>
      <c r="E95" s="548" t="s">
        <v>1505</v>
      </c>
      <c r="F95" s="542" t="s">
        <v>1642</v>
      </c>
      <c r="G95" s="549"/>
      <c r="H95" s="550">
        <v>19400</v>
      </c>
      <c r="I95" s="551">
        <f t="shared" si="8"/>
        <v>16490</v>
      </c>
      <c r="J95" s="533">
        <f t="shared" si="9"/>
        <v>13580</v>
      </c>
    </row>
    <row r="96" spans="2:11" ht="90" customHeight="1" thickBot="1">
      <c r="B96" s="403"/>
      <c r="C96" s="322"/>
      <c r="D96" s="552" t="s">
        <v>1588</v>
      </c>
      <c r="E96" s="553" t="s">
        <v>1506</v>
      </c>
      <c r="F96" s="554" t="s">
        <v>1169</v>
      </c>
      <c r="G96" s="555"/>
      <c r="H96" s="556">
        <v>22600</v>
      </c>
      <c r="I96" s="557">
        <f t="shared" si="8"/>
        <v>19210</v>
      </c>
      <c r="J96" s="558">
        <f t="shared" si="9"/>
        <v>15819.999999999998</v>
      </c>
    </row>
    <row r="97" spans="2:12" ht="78" customHeight="1">
      <c r="B97" s="277"/>
      <c r="C97" s="39"/>
      <c r="D97" s="665" t="s">
        <v>1477</v>
      </c>
      <c r="E97" s="561" t="s">
        <v>1478</v>
      </c>
      <c r="F97" s="666" t="s">
        <v>1483</v>
      </c>
      <c r="G97" s="562"/>
      <c r="H97" s="667">
        <v>24000</v>
      </c>
      <c r="I97" s="668">
        <f t="shared" si="8"/>
        <v>20400</v>
      </c>
      <c r="J97" s="565">
        <f t="shared" si="9"/>
        <v>16800</v>
      </c>
    </row>
    <row r="98" spans="2:12" ht="78" customHeight="1">
      <c r="B98" s="121"/>
      <c r="C98" s="343"/>
      <c r="D98" s="545" t="s">
        <v>1271</v>
      </c>
      <c r="E98" s="548" t="s">
        <v>1479</v>
      </c>
      <c r="F98" s="542" t="s">
        <v>1480</v>
      </c>
      <c r="G98" s="669"/>
      <c r="H98" s="550">
        <v>34000</v>
      </c>
      <c r="I98" s="551">
        <f t="shared" si="8"/>
        <v>28900</v>
      </c>
      <c r="J98" s="533">
        <f t="shared" si="9"/>
        <v>23800</v>
      </c>
    </row>
    <row r="99" spans="2:12" ht="90" customHeight="1">
      <c r="B99" s="121"/>
      <c r="C99" s="71"/>
      <c r="D99" s="545" t="s">
        <v>1271</v>
      </c>
      <c r="E99" s="548" t="s">
        <v>1507</v>
      </c>
      <c r="F99" s="542" t="s">
        <v>1508</v>
      </c>
      <c r="G99" s="549"/>
      <c r="H99" s="550">
        <v>40900</v>
      </c>
      <c r="I99" s="551">
        <f t="shared" si="8"/>
        <v>34765</v>
      </c>
      <c r="J99" s="533">
        <f t="shared" si="9"/>
        <v>28630</v>
      </c>
    </row>
    <row r="100" spans="2:12" ht="102" customHeight="1" thickBot="1">
      <c r="B100" s="403"/>
      <c r="C100" s="322"/>
      <c r="D100" s="552" t="s">
        <v>1271</v>
      </c>
      <c r="E100" s="553" t="s">
        <v>830</v>
      </c>
      <c r="F100" s="554" t="s">
        <v>215</v>
      </c>
      <c r="G100" s="555"/>
      <c r="H100" s="556">
        <v>48600</v>
      </c>
      <c r="I100" s="557">
        <f t="shared" si="8"/>
        <v>41310</v>
      </c>
      <c r="J100" s="558">
        <f t="shared" si="9"/>
        <v>34020</v>
      </c>
    </row>
    <row r="101" spans="2:12" ht="78" customHeight="1">
      <c r="B101" s="277"/>
      <c r="C101" s="39"/>
      <c r="D101" s="560" t="s">
        <v>1589</v>
      </c>
      <c r="E101" s="561" t="s">
        <v>1481</v>
      </c>
      <c r="F101" s="666" t="s">
        <v>1484</v>
      </c>
      <c r="G101" s="562"/>
      <c r="H101" s="667">
        <v>44000</v>
      </c>
      <c r="I101" s="670">
        <f>H101*0.85</f>
        <v>37400</v>
      </c>
      <c r="J101" s="565">
        <f>H101*0.7</f>
        <v>30799.999999999996</v>
      </c>
    </row>
    <row r="102" spans="2:12" ht="78" customHeight="1">
      <c r="B102" s="121"/>
      <c r="C102" s="343"/>
      <c r="D102" s="545" t="s">
        <v>157</v>
      </c>
      <c r="E102" s="548" t="s">
        <v>1482</v>
      </c>
      <c r="F102" s="542" t="s">
        <v>1485</v>
      </c>
      <c r="G102" s="669"/>
      <c r="H102" s="550">
        <v>54000</v>
      </c>
      <c r="I102" s="532">
        <f>H102*0.85</f>
        <v>45900</v>
      </c>
      <c r="J102" s="533">
        <f>H102*0.7</f>
        <v>37800</v>
      </c>
    </row>
    <row r="103" spans="2:12" ht="102" customHeight="1">
      <c r="B103" s="121"/>
      <c r="C103" s="71"/>
      <c r="D103" s="278" t="s">
        <v>157</v>
      </c>
      <c r="E103" s="675" t="s">
        <v>829</v>
      </c>
      <c r="F103" s="278" t="s">
        <v>826</v>
      </c>
      <c r="G103" s="275"/>
      <c r="H103" s="192">
        <v>60200</v>
      </c>
      <c r="I103" s="194">
        <f t="shared" si="8"/>
        <v>51170</v>
      </c>
      <c r="J103" s="182">
        <f t="shared" si="9"/>
        <v>42140</v>
      </c>
    </row>
    <row r="104" spans="2:12" ht="102" customHeight="1">
      <c r="B104" s="121"/>
      <c r="C104" s="71"/>
      <c r="D104" s="545" t="s">
        <v>157</v>
      </c>
      <c r="E104" s="548" t="s">
        <v>828</v>
      </c>
      <c r="F104" s="545" t="s">
        <v>728</v>
      </c>
      <c r="G104" s="549"/>
      <c r="H104" s="550">
        <v>68400</v>
      </c>
      <c r="I104" s="559">
        <f t="shared" si="8"/>
        <v>58140</v>
      </c>
      <c r="J104" s="533">
        <f t="shared" si="9"/>
        <v>47880</v>
      </c>
    </row>
    <row r="105" spans="2:12" ht="102" customHeight="1">
      <c r="B105" s="121"/>
      <c r="C105" s="71"/>
      <c r="D105" s="545" t="s">
        <v>1589</v>
      </c>
      <c r="E105" s="548" t="s">
        <v>1171</v>
      </c>
      <c r="F105" s="560" t="s">
        <v>813</v>
      </c>
      <c r="G105" s="549"/>
      <c r="H105" s="531">
        <v>109200</v>
      </c>
      <c r="I105" s="559">
        <f t="shared" ref="I105:I110" si="10">H105*0.85</f>
        <v>92820</v>
      </c>
      <c r="J105" s="533">
        <f t="shared" ref="J105:J110" si="11">H105*0.7</f>
        <v>76440</v>
      </c>
    </row>
    <row r="106" spans="2:12" ht="102" customHeight="1" thickBot="1">
      <c r="B106" s="403"/>
      <c r="C106" s="322"/>
      <c r="D106" s="404" t="s">
        <v>157</v>
      </c>
      <c r="E106" s="405" t="s">
        <v>831</v>
      </c>
      <c r="F106" s="404" t="s">
        <v>726</v>
      </c>
      <c r="G106" s="406"/>
      <c r="H106" s="407">
        <v>164900</v>
      </c>
      <c r="I106" s="408">
        <f t="shared" si="10"/>
        <v>140165</v>
      </c>
      <c r="J106" s="344">
        <f t="shared" si="11"/>
        <v>115429.99999999999</v>
      </c>
    </row>
    <row r="107" spans="2:12" ht="102" customHeight="1">
      <c r="B107" s="277"/>
      <c r="C107" s="400"/>
      <c r="D107" s="560" t="s">
        <v>1590</v>
      </c>
      <c r="E107" s="561" t="s">
        <v>1111</v>
      </c>
      <c r="F107" s="560" t="s">
        <v>812</v>
      </c>
      <c r="G107" s="562"/>
      <c r="H107" s="563">
        <v>135800</v>
      </c>
      <c r="I107" s="564">
        <f t="shared" si="10"/>
        <v>115430</v>
      </c>
      <c r="J107" s="565">
        <f t="shared" si="11"/>
        <v>95060</v>
      </c>
    </row>
    <row r="108" spans="2:12" ht="102" customHeight="1" thickBot="1">
      <c r="B108" s="403"/>
      <c r="C108" s="322"/>
      <c r="D108" s="552" t="s">
        <v>155</v>
      </c>
      <c r="E108" s="553" t="s">
        <v>832</v>
      </c>
      <c r="F108" s="552" t="s">
        <v>727</v>
      </c>
      <c r="G108" s="566"/>
      <c r="H108" s="567">
        <v>205400</v>
      </c>
      <c r="I108" s="568">
        <f t="shared" si="10"/>
        <v>174590</v>
      </c>
      <c r="J108" s="558">
        <f t="shared" si="11"/>
        <v>143780</v>
      </c>
      <c r="L108" s="18" t="s">
        <v>1306</v>
      </c>
    </row>
    <row r="109" spans="2:12" ht="102" customHeight="1">
      <c r="B109" s="277"/>
      <c r="C109" s="400"/>
      <c r="D109" s="560" t="s">
        <v>1591</v>
      </c>
      <c r="E109" s="561" t="s">
        <v>1112</v>
      </c>
      <c r="F109" s="560" t="s">
        <v>1231</v>
      </c>
      <c r="G109" s="562"/>
      <c r="H109" s="563">
        <v>176300</v>
      </c>
      <c r="I109" s="564">
        <f t="shared" si="10"/>
        <v>149855</v>
      </c>
      <c r="J109" s="565">
        <f t="shared" si="11"/>
        <v>123409.99999999999</v>
      </c>
    </row>
    <row r="110" spans="2:12" ht="102" customHeight="1">
      <c r="B110" s="121"/>
      <c r="C110" s="71"/>
      <c r="D110" s="545" t="s">
        <v>156</v>
      </c>
      <c r="E110" s="548" t="s">
        <v>833</v>
      </c>
      <c r="F110" s="545" t="s">
        <v>1232</v>
      </c>
      <c r="G110" s="562"/>
      <c r="H110" s="531">
        <v>222800</v>
      </c>
      <c r="I110" s="559">
        <f t="shared" si="10"/>
        <v>189380</v>
      </c>
      <c r="J110" s="533">
        <f t="shared" si="11"/>
        <v>155960</v>
      </c>
      <c r="L110" s="18" t="s">
        <v>1306</v>
      </c>
    </row>
    <row r="111" spans="2:12" ht="2.25" customHeight="1"/>
    <row r="112" spans="2:12" ht="15" customHeight="1">
      <c r="B112" s="704" t="s">
        <v>363</v>
      </c>
      <c r="C112" s="704"/>
      <c r="D112" s="704"/>
      <c r="E112" s="704"/>
      <c r="F112" s="704"/>
      <c r="G112" s="704"/>
      <c r="H112" s="704"/>
      <c r="I112" s="365"/>
      <c r="J112" s="365"/>
    </row>
    <row r="113" spans="2:10" ht="2.25" customHeight="1">
      <c r="B113" s="367"/>
      <c r="C113" s="367"/>
      <c r="D113" s="367"/>
      <c r="E113" s="367"/>
      <c r="F113" s="367"/>
      <c r="G113" s="187"/>
      <c r="H113" s="367"/>
      <c r="I113" s="367"/>
      <c r="J113" s="367"/>
    </row>
    <row r="114" spans="2:10" ht="48" customHeight="1">
      <c r="B114" s="162"/>
      <c r="C114" s="100"/>
      <c r="D114" s="159" t="s">
        <v>561</v>
      </c>
      <c r="E114" s="366" t="s">
        <v>669</v>
      </c>
      <c r="F114" s="159" t="s">
        <v>820</v>
      </c>
      <c r="G114" s="158"/>
      <c r="H114" s="193">
        <v>24900</v>
      </c>
      <c r="I114" s="274">
        <f>H114*0.9</f>
        <v>22410</v>
      </c>
      <c r="J114" s="182">
        <f>H114*0.8</f>
        <v>19920</v>
      </c>
    </row>
    <row r="115" spans="2:10" ht="48" customHeight="1">
      <c r="B115" s="162"/>
      <c r="C115" s="161"/>
      <c r="D115" s="529" t="s">
        <v>910</v>
      </c>
      <c r="E115" s="569" t="s">
        <v>671</v>
      </c>
      <c r="F115" s="529" t="s">
        <v>1025</v>
      </c>
      <c r="G115" s="537"/>
      <c r="H115" s="531">
        <v>47000</v>
      </c>
      <c r="I115" s="559">
        <f>H115*0.9</f>
        <v>42300</v>
      </c>
      <c r="J115" s="533">
        <f>H115*0.8</f>
        <v>37600</v>
      </c>
    </row>
    <row r="116" spans="2:10" ht="48" customHeight="1">
      <c r="B116" s="121"/>
      <c r="C116" s="71"/>
      <c r="D116" s="529" t="s">
        <v>910</v>
      </c>
      <c r="E116" s="569" t="s">
        <v>670</v>
      </c>
      <c r="F116" s="529" t="s">
        <v>1025</v>
      </c>
      <c r="G116" s="537"/>
      <c r="H116" s="531">
        <v>57500</v>
      </c>
      <c r="I116" s="559">
        <f>H116*0.9</f>
        <v>51750</v>
      </c>
      <c r="J116" s="533">
        <f>H116*0.8</f>
        <v>46000</v>
      </c>
    </row>
    <row r="117" spans="2:10" ht="2.25" customHeight="1"/>
    <row r="118" spans="2:10" ht="15" customHeight="1">
      <c r="B118" s="704" t="s">
        <v>2</v>
      </c>
      <c r="C118" s="704"/>
      <c r="D118" s="704"/>
      <c r="E118" s="704"/>
      <c r="F118" s="704"/>
      <c r="G118" s="704"/>
      <c r="H118" s="704"/>
      <c r="I118" s="365"/>
      <c r="J118" s="365"/>
    </row>
    <row r="119" spans="2:10" ht="2.25" customHeight="1"/>
    <row r="120" spans="2:10" ht="49.5" customHeight="1">
      <c r="B120" s="711"/>
      <c r="C120" s="89"/>
      <c r="D120" s="159" t="s">
        <v>1592</v>
      </c>
      <c r="E120" s="160" t="s">
        <v>432</v>
      </c>
      <c r="F120" s="135" t="s">
        <v>617</v>
      </c>
      <c r="G120" s="164"/>
      <c r="H120" s="179">
        <v>83700</v>
      </c>
      <c r="I120" s="195">
        <f>H120*0.98</f>
        <v>82026</v>
      </c>
      <c r="J120" s="181">
        <f>H120*0.96</f>
        <v>80352</v>
      </c>
    </row>
    <row r="121" spans="2:10" ht="49.5" customHeight="1">
      <c r="B121" s="711"/>
      <c r="C121" s="91"/>
      <c r="D121" s="159" t="s">
        <v>1592</v>
      </c>
      <c r="E121" s="160" t="s">
        <v>596</v>
      </c>
      <c r="F121" s="135" t="s">
        <v>1252</v>
      </c>
      <c r="G121" s="163"/>
      <c r="H121" s="179">
        <v>97500</v>
      </c>
      <c r="I121" s="195">
        <f>H121*0.98</f>
        <v>95550</v>
      </c>
      <c r="J121" s="181">
        <f>H121*0.96</f>
        <v>93600</v>
      </c>
    </row>
    <row r="122" spans="2:10" ht="49.5" customHeight="1">
      <c r="B122" s="711"/>
      <c r="C122" s="91"/>
      <c r="D122" s="159" t="s">
        <v>1592</v>
      </c>
      <c r="E122" s="160" t="s">
        <v>597</v>
      </c>
      <c r="F122" s="135" t="s">
        <v>898</v>
      </c>
      <c r="G122" s="163"/>
      <c r="H122" s="179">
        <v>152800</v>
      </c>
      <c r="I122" s="195">
        <f>H122*0.95</f>
        <v>145160</v>
      </c>
      <c r="J122" s="181">
        <f>H122*0.9</f>
        <v>137520</v>
      </c>
    </row>
    <row r="123" spans="2:10" ht="49.5" customHeight="1">
      <c r="B123" s="711"/>
      <c r="C123" s="86"/>
      <c r="D123" s="159" t="s">
        <v>1592</v>
      </c>
      <c r="E123" s="160" t="s">
        <v>598</v>
      </c>
      <c r="F123" s="135" t="s">
        <v>595</v>
      </c>
      <c r="G123" s="164"/>
      <c r="H123" s="179">
        <v>226800</v>
      </c>
      <c r="I123" s="195">
        <f>H123*0.95</f>
        <v>215460</v>
      </c>
      <c r="J123" s="181">
        <f>H123*0.9</f>
        <v>204120</v>
      </c>
    </row>
    <row r="124" spans="2:10" ht="2.25" customHeight="1">
      <c r="B124" s="92"/>
      <c r="C124" s="36"/>
      <c r="D124" s="40"/>
      <c r="E124" s="55"/>
      <c r="F124" s="83"/>
      <c r="G124" s="36"/>
      <c r="H124" s="73"/>
      <c r="I124" s="36"/>
      <c r="J124" s="36"/>
    </row>
    <row r="125" spans="2:10" ht="15" customHeight="1">
      <c r="B125" s="704" t="s">
        <v>645</v>
      </c>
      <c r="C125" s="704"/>
      <c r="D125" s="704"/>
      <c r="E125" s="704"/>
      <c r="F125" s="704"/>
      <c r="G125" s="704"/>
      <c r="H125" s="704"/>
      <c r="I125" s="365"/>
      <c r="J125" s="365"/>
    </row>
    <row r="126" spans="2:10" ht="2.25" customHeight="1">
      <c r="B126" s="36"/>
      <c r="C126" s="36"/>
      <c r="D126" s="36"/>
      <c r="E126" s="36"/>
      <c r="F126" s="84"/>
      <c r="G126" s="36"/>
      <c r="H126" s="87"/>
      <c r="I126" s="88"/>
      <c r="J126" s="88"/>
    </row>
    <row r="127" spans="2:10" ht="42" customHeight="1">
      <c r="B127" s="711"/>
      <c r="C127" s="36"/>
      <c r="D127" s="529" t="s">
        <v>1593</v>
      </c>
      <c r="E127" s="528" t="s">
        <v>933</v>
      </c>
      <c r="F127" s="542" t="s">
        <v>1325</v>
      </c>
      <c r="G127" s="571"/>
      <c r="H127" s="572">
        <v>25000</v>
      </c>
      <c r="I127" s="573">
        <f>H127*0.95</f>
        <v>23750</v>
      </c>
      <c r="J127" s="574">
        <f>H127*0.9</f>
        <v>22500</v>
      </c>
    </row>
    <row r="128" spans="2:10" ht="42" customHeight="1">
      <c r="B128" s="711"/>
      <c r="C128" s="163"/>
      <c r="D128" s="159" t="s">
        <v>1594</v>
      </c>
      <c r="E128" s="160" t="s">
        <v>1643</v>
      </c>
      <c r="F128" s="135" t="s">
        <v>1644</v>
      </c>
      <c r="G128" s="163"/>
      <c r="H128" s="179">
        <v>29600</v>
      </c>
      <c r="I128" s="195">
        <f>H128*0.95</f>
        <v>28120</v>
      </c>
      <c r="J128" s="181">
        <f>H128*0.9</f>
        <v>26640</v>
      </c>
    </row>
    <row r="129" spans="2:10" ht="42" customHeight="1">
      <c r="B129" s="711"/>
      <c r="C129" s="340"/>
      <c r="D129" s="529" t="s">
        <v>1593</v>
      </c>
      <c r="E129" s="528" t="s">
        <v>1495</v>
      </c>
      <c r="F129" s="542" t="s">
        <v>1034</v>
      </c>
      <c r="G129" s="571"/>
      <c r="H129" s="572">
        <v>32200</v>
      </c>
      <c r="I129" s="573">
        <f>H129*0.95</f>
        <v>30590</v>
      </c>
      <c r="J129" s="181">
        <f>H129*0.9</f>
        <v>28980</v>
      </c>
    </row>
    <row r="130" spans="2:10" ht="42" customHeight="1">
      <c r="B130" s="711"/>
      <c r="C130" s="89"/>
      <c r="D130" s="159" t="s">
        <v>1594</v>
      </c>
      <c r="E130" s="160" t="s">
        <v>1496</v>
      </c>
      <c r="F130" s="135" t="s">
        <v>1497</v>
      </c>
      <c r="G130" s="164"/>
      <c r="H130" s="179">
        <v>50400</v>
      </c>
      <c r="I130" s="195">
        <f>H130*0.95</f>
        <v>47880</v>
      </c>
      <c r="J130" s="181">
        <f>H130*0.9</f>
        <v>45360</v>
      </c>
    </row>
    <row r="131" spans="2:10" ht="2.25" customHeight="1">
      <c r="B131" s="92"/>
      <c r="C131" s="36"/>
      <c r="D131" s="40"/>
      <c r="E131" s="55"/>
      <c r="F131" s="83"/>
      <c r="G131" s="36"/>
      <c r="H131" s="73"/>
      <c r="I131" s="36"/>
      <c r="J131" s="36"/>
    </row>
    <row r="132" spans="2:10" ht="15" customHeight="1">
      <c r="B132" s="704" t="s">
        <v>1629</v>
      </c>
      <c r="C132" s="704"/>
      <c r="D132" s="704"/>
      <c r="E132" s="704"/>
      <c r="F132" s="704"/>
      <c r="G132" s="704"/>
      <c r="H132" s="704"/>
      <c r="I132" s="365"/>
      <c r="J132" s="365"/>
    </row>
    <row r="133" spans="2:10" ht="2.25" customHeight="1">
      <c r="B133" s="36"/>
      <c r="C133" s="36"/>
      <c r="D133" s="36"/>
      <c r="E133" s="36"/>
      <c r="F133" s="84"/>
      <c r="G133" s="36"/>
      <c r="H133" s="87"/>
      <c r="I133" s="88"/>
      <c r="J133" s="88"/>
    </row>
    <row r="134" spans="2:10" ht="30" customHeight="1">
      <c r="B134" s="708"/>
      <c r="C134" s="86"/>
      <c r="D134" s="529" t="s">
        <v>1336</v>
      </c>
      <c r="E134" s="528" t="s">
        <v>528</v>
      </c>
      <c r="F134" s="529" t="s">
        <v>715</v>
      </c>
      <c r="G134" s="571"/>
      <c r="H134" s="572">
        <v>14500</v>
      </c>
      <c r="I134" s="573">
        <f>H134*0.95</f>
        <v>13775</v>
      </c>
      <c r="J134" s="574">
        <f>H134*0.9</f>
        <v>13050</v>
      </c>
    </row>
    <row r="135" spans="2:10" ht="30" customHeight="1">
      <c r="B135" s="709"/>
      <c r="C135" s="90"/>
      <c r="D135" s="529" t="s">
        <v>1336</v>
      </c>
      <c r="E135" s="528" t="s">
        <v>529</v>
      </c>
      <c r="F135" s="529" t="s">
        <v>716</v>
      </c>
      <c r="G135" s="575"/>
      <c r="H135" s="572">
        <v>18000</v>
      </c>
      <c r="I135" s="573">
        <f>H135*0.95</f>
        <v>17100</v>
      </c>
      <c r="J135" s="574">
        <f>H135*0.9</f>
        <v>16200</v>
      </c>
    </row>
    <row r="136" spans="2:10" ht="30" customHeight="1">
      <c r="B136" s="709"/>
      <c r="C136" s="90"/>
      <c r="D136" s="529" t="s">
        <v>1336</v>
      </c>
      <c r="E136" s="528" t="s">
        <v>386</v>
      </c>
      <c r="F136" s="529" t="s">
        <v>717</v>
      </c>
      <c r="G136" s="575"/>
      <c r="H136" s="572">
        <v>24200</v>
      </c>
      <c r="I136" s="573">
        <f>H136*0.95</f>
        <v>22990</v>
      </c>
      <c r="J136" s="574">
        <f>H136*0.9</f>
        <v>21780</v>
      </c>
    </row>
    <row r="137" spans="2:10" ht="30" customHeight="1">
      <c r="B137" s="710"/>
      <c r="C137" s="90"/>
      <c r="D137" s="159" t="s">
        <v>1336</v>
      </c>
      <c r="E137" s="160" t="s">
        <v>1498</v>
      </c>
      <c r="F137" s="159" t="s">
        <v>718</v>
      </c>
      <c r="G137" s="36"/>
      <c r="H137" s="179">
        <v>31700</v>
      </c>
      <c r="I137" s="195">
        <f>H137*0.95</f>
        <v>30115</v>
      </c>
      <c r="J137" s="181">
        <f>H137*0.9</f>
        <v>28530</v>
      </c>
    </row>
  </sheetData>
  <customSheetViews>
    <customSheetView guid="{F0845E88-CDDC-48A8-ACF0-8F3CA3FB4E6A}" showRuler="0">
      <pane xSplit="10" ySplit="7" topLeftCell="K8" activePane="bottomRight" state="frozenSplit"/>
      <selection pane="bottomRight" activeCell="B6" sqref="B6"/>
      <pageMargins left="0.19685039370078741" right="0.19685039370078741" top="0.39370078740157483" bottom="0.39370078740157483" header="0.31496062992125984" footer="0.31496062992125984"/>
      <pageSetup paperSize="9" orientation="portrait" r:id="rId1"/>
      <headerFooter alignWithMargins="0"/>
    </customSheetView>
  </customSheetViews>
  <mergeCells count="35">
    <mergeCell ref="B43:B44"/>
    <mergeCell ref="B27:H27"/>
    <mergeCell ref="B33:H33"/>
    <mergeCell ref="B30:B31"/>
    <mergeCell ref="B40:B41"/>
    <mergeCell ref="B64:B65"/>
    <mergeCell ref="B2:D6"/>
    <mergeCell ref="B9:I9"/>
    <mergeCell ref="B19:B20"/>
    <mergeCell ref="B24:B25"/>
    <mergeCell ref="B10:H10"/>
    <mergeCell ref="B22:H22"/>
    <mergeCell ref="B45:B46"/>
    <mergeCell ref="B35:B36"/>
    <mergeCell ref="B37:B39"/>
    <mergeCell ref="B62:B63"/>
    <mergeCell ref="B48:H48"/>
    <mergeCell ref="B134:B137"/>
    <mergeCell ref="B112:H112"/>
    <mergeCell ref="B66:B68"/>
    <mergeCell ref="B120:B123"/>
    <mergeCell ref="B125:H125"/>
    <mergeCell ref="B127:B130"/>
    <mergeCell ref="B132:H132"/>
    <mergeCell ref="B76:B78"/>
    <mergeCell ref="B50:B51"/>
    <mergeCell ref="B90:H90"/>
    <mergeCell ref="B81:B83"/>
    <mergeCell ref="B53:B54"/>
    <mergeCell ref="B118:H118"/>
    <mergeCell ref="B57:B59"/>
    <mergeCell ref="B85:H85"/>
    <mergeCell ref="B55:B56"/>
    <mergeCell ref="B70:H70"/>
    <mergeCell ref="B74:B75"/>
  </mergeCells>
  <phoneticPr fontId="6" type="noConversion"/>
  <printOptions horizontalCentered="1"/>
  <pageMargins left="0.19685039370078741" right="0.11811023622047245" top="0.19685039370078741" bottom="0.19685039370078741" header="0.19685039370078741" footer="0.19685039370078741"/>
  <pageSetup paperSize="9" scale="90" orientation="portrait" horizontalDpi="300" verticalDpi="300" r:id="rId2"/>
  <headerFooter alignWithMargin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>
  <sheetPr>
    <tabColor theme="8"/>
  </sheetPr>
  <dimension ref="A1:K65"/>
  <sheetViews>
    <sheetView zoomScaleNormal="75" workbookViewId="0">
      <pane ySplit="9" topLeftCell="A48" activePane="bottomLeft" state="frozenSplit"/>
      <selection activeCell="T11" sqref="T11"/>
      <selection pane="bottomLeft" activeCell="F50" sqref="F50"/>
    </sheetView>
  </sheetViews>
  <sheetFormatPr defaultRowHeight="12.75"/>
  <cols>
    <col min="1" max="1" width="0.42578125" style="1" customWidth="1"/>
    <col min="2" max="2" width="12.7109375" style="18" customWidth="1"/>
    <col min="3" max="3" width="0.42578125" style="18" customWidth="1"/>
    <col min="4" max="4" width="15" style="1" customWidth="1"/>
    <col min="5" max="5" width="15" style="18" customWidth="1"/>
    <col min="6" max="6" width="54.28515625" style="1" customWidth="1"/>
    <col min="7" max="7" width="0.42578125" style="1" customWidth="1"/>
    <col min="8" max="10" width="9.7109375" style="18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712"/>
      <c r="C2" s="712"/>
      <c r="D2" s="712"/>
      <c r="E2" s="32"/>
      <c r="F2" s="25"/>
      <c r="G2" s="23"/>
      <c r="H2" s="27"/>
      <c r="I2" s="93"/>
      <c r="J2" s="93"/>
    </row>
    <row r="3" spans="1:10" ht="13.5" customHeight="1">
      <c r="B3" s="712"/>
      <c r="C3" s="712"/>
      <c r="D3" s="712"/>
      <c r="E3" s="32"/>
      <c r="F3" s="25"/>
      <c r="G3" s="23"/>
      <c r="H3" s="27"/>
      <c r="I3" s="93"/>
      <c r="J3" s="93"/>
    </row>
    <row r="4" spans="1:10" ht="13.5" customHeight="1">
      <c r="B4" s="712"/>
      <c r="C4" s="712"/>
      <c r="D4" s="712"/>
      <c r="E4" s="32"/>
      <c r="F4" s="25"/>
      <c r="G4" s="23"/>
      <c r="H4" s="27"/>
      <c r="I4" s="93"/>
      <c r="J4" s="93"/>
    </row>
    <row r="5" spans="1:10" ht="13.5" customHeight="1">
      <c r="B5" s="712"/>
      <c r="C5" s="712"/>
      <c r="D5" s="712"/>
      <c r="E5" s="29"/>
      <c r="F5" s="26"/>
      <c r="G5" s="24"/>
      <c r="H5" s="28"/>
      <c r="I5" s="31"/>
      <c r="J5" s="31"/>
    </row>
    <row r="6" spans="1:10" ht="13.5" customHeight="1">
      <c r="B6" s="712"/>
      <c r="C6" s="712"/>
      <c r="D6" s="712"/>
      <c r="E6" s="30"/>
      <c r="F6" s="26"/>
      <c r="G6" s="24"/>
      <c r="H6" s="94"/>
      <c r="I6" s="31"/>
      <c r="J6" s="31"/>
    </row>
    <row r="7" spans="1:10" ht="2.25" customHeight="1">
      <c r="A7" s="2"/>
      <c r="B7" s="3"/>
      <c r="C7" s="3"/>
      <c r="D7" s="4"/>
      <c r="E7" s="95"/>
      <c r="F7" s="4"/>
      <c r="G7" s="4"/>
      <c r="H7" s="95"/>
      <c r="I7" s="5"/>
      <c r="J7" s="5"/>
    </row>
    <row r="8" spans="1:10" s="110" customFormat="1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A9" s="6"/>
      <c r="B9" s="713"/>
      <c r="C9" s="713"/>
      <c r="D9" s="713"/>
      <c r="E9" s="713"/>
      <c r="F9" s="713"/>
      <c r="G9" s="713"/>
      <c r="H9" s="713"/>
      <c r="I9" s="713"/>
      <c r="J9" s="267"/>
    </row>
    <row r="10" spans="1:10" ht="15" customHeight="1">
      <c r="B10" s="704" t="s">
        <v>1582</v>
      </c>
      <c r="C10" s="704"/>
      <c r="D10" s="704"/>
      <c r="E10" s="704"/>
      <c r="F10" s="704"/>
      <c r="G10" s="704"/>
      <c r="H10" s="704"/>
      <c r="I10" s="365"/>
      <c r="J10" s="365"/>
    </row>
    <row r="11" spans="1:10" ht="2.25" customHeight="1">
      <c r="B11" s="136"/>
      <c r="C11" s="78"/>
      <c r="D11" s="78"/>
      <c r="E11" s="75"/>
      <c r="F11" s="78"/>
      <c r="G11" s="78"/>
      <c r="H11" s="75"/>
      <c r="I11" s="75"/>
      <c r="J11" s="75"/>
    </row>
    <row r="12" spans="1:10" ht="60" customHeight="1">
      <c r="B12" s="699"/>
      <c r="C12" s="39"/>
      <c r="D12" s="203" t="s">
        <v>1145</v>
      </c>
      <c r="E12" s="375" t="s">
        <v>1182</v>
      </c>
      <c r="F12" s="135" t="s">
        <v>1180</v>
      </c>
      <c r="G12" s="101"/>
      <c r="H12" s="477">
        <v>14000</v>
      </c>
      <c r="I12" s="478">
        <f>H12*0.85</f>
        <v>11900</v>
      </c>
      <c r="J12" s="479">
        <f>H12*0.7</f>
        <v>9800</v>
      </c>
    </row>
    <row r="13" spans="1:10" ht="60" customHeight="1">
      <c r="B13" s="700"/>
      <c r="C13" s="39"/>
      <c r="D13" s="203" t="s">
        <v>1145</v>
      </c>
      <c r="E13" s="375" t="s">
        <v>1183</v>
      </c>
      <c r="F13" s="135" t="s">
        <v>1181</v>
      </c>
      <c r="G13" s="101"/>
      <c r="H13" s="477">
        <v>22500</v>
      </c>
      <c r="I13" s="478">
        <f>H13*0.85</f>
        <v>19125</v>
      </c>
      <c r="J13" s="479">
        <f>H13*0.7</f>
        <v>15749.999999999998</v>
      </c>
    </row>
    <row r="14" spans="1:10" ht="2.25" customHeight="1">
      <c r="B14" s="39"/>
      <c r="C14" s="38"/>
      <c r="D14" s="72"/>
      <c r="E14" s="102"/>
      <c r="F14" s="40"/>
      <c r="G14" s="40"/>
      <c r="H14" s="96"/>
      <c r="I14" s="96"/>
      <c r="J14" s="96"/>
    </row>
    <row r="15" spans="1:10" s="2" customFormat="1" ht="15" customHeight="1">
      <c r="B15" s="704" t="s">
        <v>1583</v>
      </c>
      <c r="C15" s="704"/>
      <c r="D15" s="704"/>
      <c r="E15" s="704"/>
      <c r="F15" s="704"/>
      <c r="G15" s="704"/>
      <c r="H15" s="704"/>
      <c r="I15" s="365"/>
      <c r="J15" s="365"/>
    </row>
    <row r="16" spans="1:10" s="2" customFormat="1" ht="2.4500000000000002" customHeight="1">
      <c r="B16" s="78"/>
      <c r="C16" s="78"/>
      <c r="D16" s="78"/>
      <c r="E16" s="75"/>
      <c r="F16" s="78"/>
      <c r="G16" s="78"/>
      <c r="H16" s="75"/>
      <c r="I16" s="75"/>
      <c r="J16" s="75"/>
    </row>
    <row r="17" spans="2:10" ht="66" customHeight="1">
      <c r="B17" s="703"/>
      <c r="C17" s="38"/>
      <c r="D17" s="544" t="s">
        <v>1300</v>
      </c>
      <c r="E17" s="535" t="s">
        <v>1302</v>
      </c>
      <c r="F17" s="542" t="s">
        <v>1174</v>
      </c>
      <c r="G17" s="537"/>
      <c r="H17" s="531">
        <v>12200</v>
      </c>
      <c r="I17" s="532">
        <f>H17*0.85</f>
        <v>10370</v>
      </c>
      <c r="J17" s="533">
        <f>H17*0.7</f>
        <v>8540</v>
      </c>
    </row>
    <row r="18" spans="2:10" ht="66" customHeight="1">
      <c r="B18" s="703"/>
      <c r="C18" s="38"/>
      <c r="D18" s="471" t="s">
        <v>1301</v>
      </c>
      <c r="E18" s="337" t="s">
        <v>724</v>
      </c>
      <c r="F18" s="135" t="s">
        <v>1175</v>
      </c>
      <c r="G18" s="101"/>
      <c r="H18" s="477">
        <v>18500</v>
      </c>
      <c r="I18" s="478">
        <f>H18*0.85</f>
        <v>15725</v>
      </c>
      <c r="J18" s="479">
        <f>H18*0.7</f>
        <v>12950</v>
      </c>
    </row>
    <row r="19" spans="2:10" ht="66" customHeight="1">
      <c r="B19" s="703"/>
      <c r="C19" s="38"/>
      <c r="D19" s="471" t="s">
        <v>1301</v>
      </c>
      <c r="E19" s="337" t="s">
        <v>1178</v>
      </c>
      <c r="F19" s="135" t="s">
        <v>1176</v>
      </c>
      <c r="G19" s="40"/>
      <c r="H19" s="509">
        <v>16500</v>
      </c>
      <c r="I19" s="510">
        <f>H19*0.85</f>
        <v>14025</v>
      </c>
      <c r="J19" s="511">
        <f>H19*0.7</f>
        <v>11550</v>
      </c>
    </row>
    <row r="20" spans="2:10" ht="66" customHeight="1">
      <c r="B20" s="703"/>
      <c r="C20" s="38"/>
      <c r="D20" s="471" t="s">
        <v>1301</v>
      </c>
      <c r="E20" s="337" t="s">
        <v>1179</v>
      </c>
      <c r="F20" s="135" t="s">
        <v>1177</v>
      </c>
      <c r="G20" s="40"/>
      <c r="H20" s="477">
        <v>25400</v>
      </c>
      <c r="I20" s="478">
        <f>H20*0.85</f>
        <v>21590</v>
      </c>
      <c r="J20" s="479">
        <f>H20*0.7</f>
        <v>17780</v>
      </c>
    </row>
    <row r="21" spans="2:10" s="7" customFormat="1" ht="2.25" customHeight="1">
      <c r="B21" s="39"/>
      <c r="C21" s="38"/>
      <c r="D21" s="72"/>
      <c r="E21" s="102"/>
      <c r="F21" s="40"/>
      <c r="G21" s="40"/>
      <c r="H21" s="96"/>
      <c r="I21" s="96"/>
      <c r="J21" s="96"/>
    </row>
    <row r="22" spans="2:10" s="7" customFormat="1" ht="15" customHeight="1">
      <c r="B22" s="704" t="s">
        <v>1584</v>
      </c>
      <c r="C22" s="704"/>
      <c r="D22" s="704"/>
      <c r="E22" s="704"/>
      <c r="F22" s="704"/>
      <c r="G22" s="704"/>
      <c r="H22" s="704"/>
      <c r="I22" s="365"/>
      <c r="J22" s="365"/>
    </row>
    <row r="23" spans="2:10" s="7" customFormat="1" ht="2.4500000000000002" customHeight="1">
      <c r="B23" s="77"/>
      <c r="C23" s="78"/>
      <c r="D23" s="78"/>
      <c r="E23" s="75"/>
      <c r="F23" s="78"/>
      <c r="G23" s="76"/>
      <c r="H23" s="75"/>
      <c r="I23" s="97"/>
      <c r="J23" s="75"/>
    </row>
    <row r="24" spans="2:10" ht="66" customHeight="1">
      <c r="B24" s="703"/>
      <c r="C24" s="38"/>
      <c r="D24" s="544" t="s">
        <v>414</v>
      </c>
      <c r="E24" s="535" t="s">
        <v>756</v>
      </c>
      <c r="F24" s="542" t="s">
        <v>1526</v>
      </c>
      <c r="G24" s="537"/>
      <c r="H24" s="531">
        <v>12200</v>
      </c>
      <c r="I24" s="532">
        <f>H24*0.85</f>
        <v>10370</v>
      </c>
      <c r="J24" s="533">
        <f t="shared" ref="J24:J31" si="0">H24*0.7</f>
        <v>8540</v>
      </c>
    </row>
    <row r="25" spans="2:10" ht="66" customHeight="1">
      <c r="B25" s="703"/>
      <c r="C25" s="38"/>
      <c r="D25" s="471" t="s">
        <v>414</v>
      </c>
      <c r="E25" s="337" t="s">
        <v>1524</v>
      </c>
      <c r="F25" s="135" t="s">
        <v>1525</v>
      </c>
      <c r="G25" s="101"/>
      <c r="H25" s="477">
        <v>18500</v>
      </c>
      <c r="I25" s="478">
        <f t="shared" ref="I25:I31" si="1">H25*0.85</f>
        <v>15725</v>
      </c>
      <c r="J25" s="479">
        <f t="shared" si="0"/>
        <v>12950</v>
      </c>
    </row>
    <row r="26" spans="2:10" ht="66" customHeight="1">
      <c r="B26" s="703"/>
      <c r="C26" s="38"/>
      <c r="D26" s="471" t="s">
        <v>414</v>
      </c>
      <c r="E26" s="337" t="s">
        <v>1466</v>
      </c>
      <c r="F26" s="135" t="s">
        <v>1527</v>
      </c>
      <c r="G26" s="101"/>
      <c r="H26" s="509">
        <v>16500</v>
      </c>
      <c r="I26" s="510">
        <f t="shared" si="1"/>
        <v>14025</v>
      </c>
      <c r="J26" s="511">
        <f t="shared" si="0"/>
        <v>11550</v>
      </c>
    </row>
    <row r="27" spans="2:10" ht="66" customHeight="1">
      <c r="B27" s="703"/>
      <c r="C27" s="38"/>
      <c r="D27" s="471" t="s">
        <v>414</v>
      </c>
      <c r="E27" s="337" t="s">
        <v>1467</v>
      </c>
      <c r="F27" s="135" t="s">
        <v>1528</v>
      </c>
      <c r="G27" s="101"/>
      <c r="H27" s="477">
        <v>25400</v>
      </c>
      <c r="I27" s="478">
        <f t="shared" si="1"/>
        <v>21590</v>
      </c>
      <c r="J27" s="479">
        <f t="shared" si="0"/>
        <v>17780</v>
      </c>
    </row>
    <row r="28" spans="2:10" ht="66" customHeight="1">
      <c r="B28" s="717"/>
      <c r="C28" s="38"/>
      <c r="D28" s="471" t="s">
        <v>414</v>
      </c>
      <c r="E28" s="337" t="s">
        <v>1470</v>
      </c>
      <c r="F28" s="135" t="s">
        <v>1601</v>
      </c>
      <c r="G28" s="40"/>
      <c r="H28" s="509">
        <v>29800</v>
      </c>
      <c r="I28" s="510">
        <f t="shared" si="1"/>
        <v>25330</v>
      </c>
      <c r="J28" s="511">
        <f t="shared" si="0"/>
        <v>20860</v>
      </c>
    </row>
    <row r="29" spans="2:10" ht="66" customHeight="1">
      <c r="B29" s="717"/>
      <c r="C29" s="38"/>
      <c r="D29" s="471" t="s">
        <v>414</v>
      </c>
      <c r="E29" s="337" t="s">
        <v>1471</v>
      </c>
      <c r="F29" s="135" t="s">
        <v>1530</v>
      </c>
      <c r="G29" s="40"/>
      <c r="H29" s="477">
        <v>39800</v>
      </c>
      <c r="I29" s="478">
        <f>H29*0.85</f>
        <v>33830</v>
      </c>
      <c r="J29" s="479">
        <f>H29*0.7</f>
        <v>27860</v>
      </c>
    </row>
    <row r="30" spans="2:10" ht="66" customHeight="1">
      <c r="B30" s="715"/>
      <c r="C30" s="38"/>
      <c r="D30" s="471" t="s">
        <v>414</v>
      </c>
      <c r="E30" s="337" t="s">
        <v>1472</v>
      </c>
      <c r="F30" s="135" t="s">
        <v>1475</v>
      </c>
      <c r="G30" s="40"/>
      <c r="H30" s="509">
        <v>37500</v>
      </c>
      <c r="I30" s="510">
        <f>H30*0.85</f>
        <v>31875</v>
      </c>
      <c r="J30" s="511">
        <f>H30*0.7</f>
        <v>26250</v>
      </c>
    </row>
    <row r="31" spans="2:10" ht="66" customHeight="1">
      <c r="B31" s="716"/>
      <c r="C31" s="38"/>
      <c r="D31" s="471" t="s">
        <v>414</v>
      </c>
      <c r="E31" s="337" t="s">
        <v>1529</v>
      </c>
      <c r="F31" s="135" t="s">
        <v>1602</v>
      </c>
      <c r="G31" s="40"/>
      <c r="H31" s="477">
        <v>47600</v>
      </c>
      <c r="I31" s="478">
        <f t="shared" si="1"/>
        <v>40460</v>
      </c>
      <c r="J31" s="479">
        <f t="shared" si="0"/>
        <v>33320</v>
      </c>
    </row>
    <row r="32" spans="2:10" ht="2.25" customHeight="1">
      <c r="B32" s="22"/>
      <c r="C32" s="22"/>
      <c r="D32"/>
      <c r="E32" s="98"/>
      <c r="F32"/>
      <c r="G32"/>
      <c r="H32" s="98"/>
      <c r="I32" s="98"/>
      <c r="J32" s="98"/>
    </row>
    <row r="33" spans="2:11" ht="15" customHeight="1">
      <c r="B33" s="704" t="s">
        <v>1585</v>
      </c>
      <c r="C33" s="704"/>
      <c r="D33" s="704"/>
      <c r="E33" s="704"/>
      <c r="F33" s="704"/>
      <c r="G33" s="704"/>
      <c r="H33" s="704"/>
      <c r="I33" s="365"/>
      <c r="J33" s="365"/>
    </row>
    <row r="34" spans="2:11" ht="2.25" customHeight="1">
      <c r="B34" s="22"/>
      <c r="C34" s="22"/>
      <c r="D34"/>
      <c r="E34" s="98"/>
      <c r="F34"/>
      <c r="G34"/>
      <c r="H34" s="98"/>
      <c r="I34" s="98"/>
      <c r="J34" s="98"/>
    </row>
    <row r="35" spans="2:11" ht="114" customHeight="1">
      <c r="B35" s="336"/>
      <c r="C35" s="22"/>
      <c r="D35" s="199" t="s">
        <v>1587</v>
      </c>
      <c r="E35" s="335" t="s">
        <v>722</v>
      </c>
      <c r="F35" s="173" t="s">
        <v>721</v>
      </c>
      <c r="G35" s="184"/>
      <c r="H35" s="493">
        <v>224900</v>
      </c>
      <c r="I35" s="478">
        <f>H35*0.85</f>
        <v>191165</v>
      </c>
      <c r="J35" s="479">
        <f>H35*0.7</f>
        <v>157430</v>
      </c>
    </row>
    <row r="36" spans="2:11" ht="114" customHeight="1">
      <c r="B36" s="336"/>
      <c r="C36" s="22"/>
      <c r="D36" s="199" t="s">
        <v>1586</v>
      </c>
      <c r="E36" s="335" t="s">
        <v>723</v>
      </c>
      <c r="F36" s="173" t="s">
        <v>720</v>
      </c>
      <c r="G36" s="184"/>
      <c r="H36" s="493">
        <v>245500</v>
      </c>
      <c r="I36" s="478">
        <f>H36*0.85</f>
        <v>208675</v>
      </c>
      <c r="J36" s="479">
        <f>H36*0.7</f>
        <v>171850</v>
      </c>
    </row>
    <row r="37" spans="2:11" ht="2.25" customHeight="1">
      <c r="B37" s="22"/>
      <c r="C37" s="22"/>
      <c r="D37"/>
      <c r="E37" s="98"/>
      <c r="F37"/>
      <c r="G37"/>
      <c r="H37" s="98"/>
      <c r="I37" s="98"/>
      <c r="J37" s="98"/>
    </row>
    <row r="38" spans="2:11" ht="15" customHeight="1">
      <c r="B38" s="701" t="s">
        <v>186</v>
      </c>
      <c r="C38" s="701"/>
      <c r="D38" s="701"/>
      <c r="E38" s="701"/>
      <c r="F38" s="701"/>
      <c r="G38" s="701"/>
      <c r="H38" s="701"/>
      <c r="I38" s="371"/>
      <c r="J38" s="371"/>
    </row>
    <row r="39" spans="2:11" ht="2.25" customHeight="1">
      <c r="B39" s="409"/>
      <c r="C39" s="22"/>
      <c r="D39" s="410"/>
      <c r="E39" s="411"/>
      <c r="F39" s="412"/>
      <c r="G39" s="184"/>
      <c r="H39" s="359"/>
      <c r="I39" s="384"/>
      <c r="J39" s="413"/>
    </row>
    <row r="40" spans="2:11" ht="81" customHeight="1">
      <c r="B40" s="317"/>
      <c r="C40" s="22"/>
      <c r="D40" s="173" t="s">
        <v>822</v>
      </c>
      <c r="E40" s="351" t="s">
        <v>1534</v>
      </c>
      <c r="F40" s="128" t="s">
        <v>1535</v>
      </c>
      <c r="G40" s="184"/>
      <c r="H40" s="192">
        <v>37500</v>
      </c>
      <c r="I40" s="194">
        <f>H40*0.85</f>
        <v>31875</v>
      </c>
      <c r="J40" s="182">
        <f>H40*0.7</f>
        <v>26250</v>
      </c>
    </row>
    <row r="41" spans="2:11" ht="81" customHeight="1">
      <c r="B41" s="142"/>
      <c r="C41" s="61"/>
      <c r="D41" s="173" t="s">
        <v>822</v>
      </c>
      <c r="E41" s="351" t="s">
        <v>1343</v>
      </c>
      <c r="F41" s="128" t="s">
        <v>159</v>
      </c>
      <c r="G41" s="103"/>
      <c r="H41" s="192">
        <v>40900</v>
      </c>
      <c r="I41" s="194">
        <f>H41*0.85</f>
        <v>34765</v>
      </c>
      <c r="J41" s="182">
        <f>H41*0.7</f>
        <v>28630</v>
      </c>
    </row>
    <row r="42" spans="2:11" ht="2.25" customHeight="1">
      <c r="B42" s="22"/>
      <c r="C42" s="22"/>
      <c r="D42"/>
      <c r="E42" s="98"/>
      <c r="F42"/>
      <c r="G42"/>
      <c r="H42" s="98"/>
      <c r="I42" s="98"/>
      <c r="J42" s="98"/>
    </row>
    <row r="43" spans="2:11" ht="15" customHeight="1">
      <c r="B43" s="701" t="s">
        <v>1523</v>
      </c>
      <c r="C43" s="701"/>
      <c r="D43" s="701"/>
      <c r="E43" s="701"/>
      <c r="F43" s="701"/>
      <c r="G43" s="701"/>
      <c r="H43" s="701"/>
      <c r="I43" s="361"/>
      <c r="J43" s="361"/>
    </row>
    <row r="44" spans="2:11" ht="160.5" customHeight="1">
      <c r="F44" s="472"/>
    </row>
    <row r="45" spans="2:11" ht="48" customHeight="1">
      <c r="B45" s="398"/>
      <c r="D45" s="135" t="s">
        <v>509</v>
      </c>
      <c r="E45" s="399" t="s">
        <v>511</v>
      </c>
      <c r="F45" s="135" t="s">
        <v>510</v>
      </c>
      <c r="G45" s="275"/>
      <c r="H45" s="192">
        <v>24900</v>
      </c>
      <c r="I45" s="191">
        <f>H45*0.8</f>
        <v>19920</v>
      </c>
      <c r="J45" s="182">
        <f>H45*0.6</f>
        <v>14940</v>
      </c>
      <c r="K45" s="85"/>
    </row>
    <row r="46" spans="2:11" ht="90" customHeight="1">
      <c r="B46" s="121"/>
      <c r="C46" s="71"/>
      <c r="D46" s="545" t="s">
        <v>1187</v>
      </c>
      <c r="E46" s="548" t="s">
        <v>1184</v>
      </c>
      <c r="F46" s="542" t="s">
        <v>495</v>
      </c>
      <c r="G46" s="549"/>
      <c r="H46" s="550">
        <v>23200</v>
      </c>
      <c r="I46" s="551">
        <f t="shared" ref="I46:I51" si="2">H46*0.85</f>
        <v>19720</v>
      </c>
      <c r="J46" s="533">
        <f t="shared" ref="J46:J51" si="3">H46*0.7</f>
        <v>16239.999999999998</v>
      </c>
    </row>
    <row r="47" spans="2:11" ht="90" customHeight="1" thickBot="1">
      <c r="B47" s="403"/>
      <c r="C47" s="322"/>
      <c r="D47" s="404" t="s">
        <v>1187</v>
      </c>
      <c r="E47" s="405" t="s">
        <v>1185</v>
      </c>
      <c r="F47" s="321" t="s">
        <v>80</v>
      </c>
      <c r="G47" s="406"/>
      <c r="H47" s="518">
        <v>42600</v>
      </c>
      <c r="I47" s="521">
        <f t="shared" si="2"/>
        <v>36210</v>
      </c>
      <c r="J47" s="522">
        <f t="shared" si="3"/>
        <v>29819.999999999996</v>
      </c>
    </row>
    <row r="48" spans="2:11" ht="90" customHeight="1">
      <c r="B48" s="277"/>
      <c r="C48" s="400"/>
      <c r="D48" s="560" t="s">
        <v>1188</v>
      </c>
      <c r="E48" s="561" t="s">
        <v>1186</v>
      </c>
      <c r="F48" s="666" t="s">
        <v>496</v>
      </c>
      <c r="G48" s="676"/>
      <c r="H48" s="667">
        <v>34800</v>
      </c>
      <c r="I48" s="668">
        <f t="shared" si="2"/>
        <v>29580</v>
      </c>
      <c r="J48" s="565">
        <f t="shared" si="3"/>
        <v>24360</v>
      </c>
    </row>
    <row r="49" spans="2:10" ht="90" customHeight="1" thickBot="1">
      <c r="B49" s="403"/>
      <c r="C49" s="322"/>
      <c r="D49" s="404" t="s">
        <v>494</v>
      </c>
      <c r="E49" s="405" t="s">
        <v>498</v>
      </c>
      <c r="F49" s="321" t="s">
        <v>500</v>
      </c>
      <c r="G49" s="406"/>
      <c r="H49" s="518">
        <v>67000</v>
      </c>
      <c r="I49" s="519">
        <f t="shared" si="2"/>
        <v>56950</v>
      </c>
      <c r="J49" s="520">
        <f t="shared" si="3"/>
        <v>46900</v>
      </c>
    </row>
    <row r="50" spans="2:10" ht="90" customHeight="1">
      <c r="B50" s="277"/>
      <c r="C50" s="400"/>
      <c r="D50" s="560" t="s">
        <v>493</v>
      </c>
      <c r="E50" s="561" t="s">
        <v>499</v>
      </c>
      <c r="F50" s="666" t="s">
        <v>497</v>
      </c>
      <c r="G50" s="676"/>
      <c r="H50" s="667">
        <v>68900</v>
      </c>
      <c r="I50" s="564">
        <f t="shared" si="2"/>
        <v>58565</v>
      </c>
      <c r="J50" s="565">
        <f t="shared" si="3"/>
        <v>48230</v>
      </c>
    </row>
    <row r="51" spans="2:10" ht="90" customHeight="1">
      <c r="B51" s="277"/>
      <c r="C51" s="400"/>
      <c r="D51" s="401" t="s">
        <v>493</v>
      </c>
      <c r="E51" s="402" t="s">
        <v>1419</v>
      </c>
      <c r="F51" s="260" t="s">
        <v>1420</v>
      </c>
      <c r="G51" s="41"/>
      <c r="H51" s="493">
        <v>136900</v>
      </c>
      <c r="I51" s="517">
        <f t="shared" si="2"/>
        <v>116365</v>
      </c>
      <c r="J51" s="479">
        <f t="shared" si="3"/>
        <v>95830</v>
      </c>
    </row>
    <row r="52" spans="2:10" ht="2.25" customHeight="1"/>
    <row r="53" spans="2:10" ht="15" customHeight="1">
      <c r="B53" s="704" t="s">
        <v>645</v>
      </c>
      <c r="C53" s="704"/>
      <c r="D53" s="704"/>
      <c r="E53" s="704"/>
      <c r="F53" s="704"/>
      <c r="G53" s="704"/>
      <c r="H53" s="704"/>
      <c r="I53" s="365"/>
      <c r="J53" s="365"/>
    </row>
    <row r="54" spans="2:10" ht="2.25" customHeight="1">
      <c r="B54" s="36"/>
      <c r="C54" s="36"/>
      <c r="D54" s="36"/>
      <c r="E54" s="36"/>
      <c r="F54" s="84"/>
      <c r="G54" s="36"/>
      <c r="H54" s="87"/>
      <c r="I54" s="88"/>
      <c r="J54" s="88"/>
    </row>
    <row r="55" spans="2:10" ht="42" customHeight="1">
      <c r="B55" s="711"/>
      <c r="C55" s="36"/>
      <c r="D55" s="529" t="s">
        <v>1593</v>
      </c>
      <c r="E55" s="528" t="s">
        <v>933</v>
      </c>
      <c r="F55" s="542" t="s">
        <v>1325</v>
      </c>
      <c r="G55" s="571"/>
      <c r="H55" s="572">
        <v>25000</v>
      </c>
      <c r="I55" s="573">
        <f>H55*0.95</f>
        <v>23750</v>
      </c>
      <c r="J55" s="574">
        <f>H55*0.9</f>
        <v>22500</v>
      </c>
    </row>
    <row r="56" spans="2:10" ht="42" customHeight="1">
      <c r="B56" s="711"/>
      <c r="C56" s="163"/>
      <c r="D56" s="159" t="s">
        <v>1594</v>
      </c>
      <c r="E56" s="160" t="s">
        <v>1643</v>
      </c>
      <c r="F56" s="135" t="s">
        <v>1644</v>
      </c>
      <c r="G56" s="163"/>
      <c r="H56" s="179">
        <v>29600</v>
      </c>
      <c r="I56" s="195">
        <f>H56*0.95</f>
        <v>28120</v>
      </c>
      <c r="J56" s="181">
        <f>H56*0.9</f>
        <v>26640</v>
      </c>
    </row>
    <row r="57" spans="2:10" ht="42" customHeight="1">
      <c r="B57" s="711"/>
      <c r="C57" s="340"/>
      <c r="D57" s="159" t="s">
        <v>1593</v>
      </c>
      <c r="E57" s="160" t="s">
        <v>1083</v>
      </c>
      <c r="F57" s="135" t="s">
        <v>1034</v>
      </c>
      <c r="G57" s="164"/>
      <c r="H57" s="179">
        <v>32200</v>
      </c>
      <c r="I57" s="195">
        <f>H57*0.95</f>
        <v>30590</v>
      </c>
      <c r="J57" s="181">
        <f>H57*0.9</f>
        <v>28980</v>
      </c>
    </row>
    <row r="58" spans="2:10" ht="42" customHeight="1">
      <c r="B58" s="711"/>
      <c r="C58" s="89"/>
      <c r="D58" s="159" t="s">
        <v>1594</v>
      </c>
      <c r="E58" s="160" t="s">
        <v>1496</v>
      </c>
      <c r="F58" s="135" t="s">
        <v>1497</v>
      </c>
      <c r="G58" s="164"/>
      <c r="H58" s="179">
        <v>50400</v>
      </c>
      <c r="I58" s="195">
        <f>H58*0.95</f>
        <v>47880</v>
      </c>
      <c r="J58" s="181">
        <f>H58*0.9</f>
        <v>45360</v>
      </c>
    </row>
    <row r="59" spans="2:10" ht="2.25" customHeight="1">
      <c r="B59" s="92"/>
      <c r="C59" s="36"/>
      <c r="D59" s="40"/>
      <c r="E59" s="55"/>
      <c r="F59" s="83"/>
      <c r="G59" s="36"/>
      <c r="H59" s="73"/>
      <c r="I59" s="36"/>
      <c r="J59" s="36"/>
    </row>
    <row r="60" spans="2:10" ht="15" customHeight="1">
      <c r="B60" s="704" t="s">
        <v>1629</v>
      </c>
      <c r="C60" s="704"/>
      <c r="D60" s="704"/>
      <c r="E60" s="704"/>
      <c r="F60" s="704"/>
      <c r="G60" s="704"/>
      <c r="H60" s="704"/>
      <c r="I60" s="365"/>
      <c r="J60" s="365"/>
    </row>
    <row r="61" spans="2:10" ht="2.25" customHeight="1">
      <c r="B61" s="36"/>
      <c r="C61" s="36"/>
      <c r="D61" s="36"/>
      <c r="E61" s="36"/>
      <c r="F61" s="84"/>
      <c r="G61" s="36"/>
      <c r="H61" s="87"/>
      <c r="I61" s="88"/>
      <c r="J61" s="88"/>
    </row>
    <row r="62" spans="2:10" ht="30" customHeight="1">
      <c r="B62" s="708"/>
      <c r="C62" s="86"/>
      <c r="D62" s="159" t="s">
        <v>1336</v>
      </c>
      <c r="E62" s="160" t="s">
        <v>528</v>
      </c>
      <c r="F62" s="159" t="s">
        <v>715</v>
      </c>
      <c r="G62" s="164"/>
      <c r="H62" s="179">
        <v>14500</v>
      </c>
      <c r="I62" s="195">
        <f>H62*0.95</f>
        <v>13775</v>
      </c>
      <c r="J62" s="181">
        <f>H62*0.9</f>
        <v>13050</v>
      </c>
    </row>
    <row r="63" spans="2:10" ht="30" customHeight="1">
      <c r="B63" s="709"/>
      <c r="C63" s="90"/>
      <c r="D63" s="159" t="s">
        <v>1336</v>
      </c>
      <c r="E63" s="160" t="s">
        <v>529</v>
      </c>
      <c r="F63" s="159" t="s">
        <v>716</v>
      </c>
      <c r="G63" s="36"/>
      <c r="H63" s="179">
        <v>18000</v>
      </c>
      <c r="I63" s="195">
        <f>H63*0.95</f>
        <v>17100</v>
      </c>
      <c r="J63" s="181">
        <f>H63*0.9</f>
        <v>16200</v>
      </c>
    </row>
    <row r="64" spans="2:10" ht="30" customHeight="1">
      <c r="B64" s="709"/>
      <c r="C64" s="90"/>
      <c r="D64" s="159" t="s">
        <v>1336</v>
      </c>
      <c r="E64" s="160" t="s">
        <v>386</v>
      </c>
      <c r="F64" s="159" t="s">
        <v>717</v>
      </c>
      <c r="G64" s="36"/>
      <c r="H64" s="179">
        <v>24200</v>
      </c>
      <c r="I64" s="195">
        <f>H64*0.95</f>
        <v>22990</v>
      </c>
      <c r="J64" s="181">
        <f>H64*0.9</f>
        <v>21780</v>
      </c>
    </row>
    <row r="65" spans="2:10" ht="30" customHeight="1">
      <c r="B65" s="710"/>
      <c r="C65" s="90"/>
      <c r="D65" s="159" t="s">
        <v>1336</v>
      </c>
      <c r="E65" s="160" t="s">
        <v>1498</v>
      </c>
      <c r="F65" s="159" t="s">
        <v>718</v>
      </c>
      <c r="G65" s="36"/>
      <c r="H65" s="179">
        <v>31700</v>
      </c>
      <c r="I65" s="195">
        <f>H65*0.95</f>
        <v>30115</v>
      </c>
      <c r="J65" s="181">
        <f>H65*0.9</f>
        <v>28530</v>
      </c>
    </row>
  </sheetData>
  <mergeCells count="19">
    <mergeCell ref="B24:B25"/>
    <mergeCell ref="B28:B29"/>
    <mergeCell ref="B2:D6"/>
    <mergeCell ref="B9:I9"/>
    <mergeCell ref="B10:H10"/>
    <mergeCell ref="B12:B13"/>
    <mergeCell ref="B15:H15"/>
    <mergeCell ref="B17:B18"/>
    <mergeCell ref="B19:B20"/>
    <mergeCell ref="B22:H22"/>
    <mergeCell ref="B62:B65"/>
    <mergeCell ref="B26:B27"/>
    <mergeCell ref="B33:H33"/>
    <mergeCell ref="B53:H53"/>
    <mergeCell ref="B30:B31"/>
    <mergeCell ref="B55:B58"/>
    <mergeCell ref="B60:H60"/>
    <mergeCell ref="B43:H43"/>
    <mergeCell ref="B38:H38"/>
  </mergeCells>
  <phoneticPr fontId="2" type="noConversion"/>
  <printOptions horizontalCentered="1"/>
  <pageMargins left="0.19685039370078741" right="0.11811023622047245" top="0.19685039370078741" bottom="0.19685039370078741" header="0.19685039370078741" footer="0.19685039370078741"/>
  <pageSetup paperSize="9" scale="90" orientation="portrait" horizontalDpi="300" verticalDpi="300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>
  <sheetPr>
    <tabColor theme="7"/>
  </sheetPr>
  <dimension ref="A1:L185"/>
  <sheetViews>
    <sheetView workbookViewId="0">
      <pane ySplit="9" topLeftCell="A31" activePane="bottomLeft" state="frozenSplit"/>
      <selection pane="bottomLeft" activeCell="F31" sqref="F31"/>
    </sheetView>
  </sheetViews>
  <sheetFormatPr defaultRowHeight="12.75"/>
  <cols>
    <col min="1" max="1" width="0.42578125" style="36" customWidth="1"/>
    <col min="2" max="2" width="12.7109375" style="36" customWidth="1"/>
    <col min="3" max="3" width="0.42578125" style="36" customWidth="1"/>
    <col min="4" max="5" width="15" style="36" customWidth="1"/>
    <col min="6" max="6" width="54.28515625" style="84" customWidth="1"/>
    <col min="7" max="7" width="0.42578125" style="36" customWidth="1"/>
    <col min="8" max="10" width="9.7109375" style="36" customWidth="1"/>
    <col min="11" max="11" width="0.42578125" style="85" customWidth="1"/>
    <col min="12" max="16384" width="9.140625" style="36"/>
  </cols>
  <sheetData>
    <row r="1" spans="1:11" ht="2.25" customHeight="1"/>
    <row r="2" spans="1:11" ht="13.5" customHeight="1">
      <c r="B2" s="144"/>
      <c r="C2" s="144"/>
      <c r="D2" s="144"/>
      <c r="E2" s="145"/>
      <c r="F2" s="146"/>
      <c r="G2" s="147"/>
      <c r="H2" s="148"/>
      <c r="I2" s="149"/>
      <c r="J2" s="149"/>
    </row>
    <row r="3" spans="1:11" ht="13.5" customHeight="1">
      <c r="B3" s="144"/>
      <c r="C3" s="144"/>
      <c r="D3" s="144"/>
      <c r="E3" s="145"/>
      <c r="F3" s="146"/>
      <c r="G3" s="147"/>
      <c r="H3" s="148"/>
      <c r="I3" s="149"/>
      <c r="J3" s="149"/>
    </row>
    <row r="4" spans="1:11" ht="13.5" customHeight="1">
      <c r="B4" s="144"/>
      <c r="C4" s="144"/>
      <c r="D4" s="144"/>
      <c r="E4" s="145"/>
      <c r="F4" s="146"/>
      <c r="G4" s="147"/>
      <c r="H4" s="148"/>
      <c r="I4" s="149"/>
      <c r="J4" s="149"/>
    </row>
    <row r="5" spans="1:11" ht="13.5" customHeight="1">
      <c r="B5" s="144"/>
      <c r="C5" s="144"/>
      <c r="D5" s="144"/>
      <c r="E5" s="150"/>
      <c r="F5" s="151"/>
      <c r="G5" s="152"/>
      <c r="H5" s="153"/>
      <c r="I5" s="154"/>
      <c r="J5" s="154"/>
    </row>
    <row r="6" spans="1:11" ht="13.5" customHeight="1">
      <c r="B6" s="144"/>
      <c r="C6" s="144"/>
      <c r="D6" s="144"/>
      <c r="E6" s="155"/>
      <c r="F6" s="151"/>
      <c r="G6" s="152"/>
      <c r="H6" s="156"/>
      <c r="I6" s="154"/>
      <c r="J6" s="154"/>
    </row>
    <row r="7" spans="1:11" ht="2.25" customHeight="1">
      <c r="A7" s="85"/>
      <c r="B7" s="69"/>
      <c r="C7" s="69"/>
      <c r="D7" s="70"/>
      <c r="E7" s="70"/>
      <c r="F7" s="82"/>
      <c r="G7" s="70"/>
      <c r="H7" s="70"/>
      <c r="I7" s="66"/>
      <c r="J7" s="66"/>
    </row>
    <row r="8" spans="1:11" ht="15.7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1" ht="2.25" customHeight="1">
      <c r="A9" s="86"/>
      <c r="B9" s="723"/>
      <c r="C9" s="723"/>
      <c r="D9" s="723"/>
      <c r="E9" s="723"/>
      <c r="F9" s="723"/>
      <c r="G9" s="723"/>
      <c r="H9" s="723"/>
      <c r="I9" s="723"/>
      <c r="J9" s="268"/>
    </row>
    <row r="10" spans="1:11" ht="15" customHeight="1">
      <c r="A10" s="37"/>
      <c r="B10" s="704" t="s">
        <v>1294</v>
      </c>
      <c r="C10" s="704"/>
      <c r="D10" s="704"/>
      <c r="E10" s="704"/>
      <c r="F10" s="704"/>
      <c r="G10" s="704"/>
      <c r="H10" s="704"/>
      <c r="I10" s="365"/>
      <c r="J10" s="365"/>
    </row>
    <row r="11" spans="1:11" ht="2.25" customHeight="1">
      <c r="A11" s="37"/>
      <c r="B11" s="362"/>
      <c r="C11" s="362"/>
      <c r="D11" s="362"/>
      <c r="E11" s="362"/>
      <c r="F11" s="363"/>
      <c r="G11" s="364"/>
      <c r="H11" s="362"/>
      <c r="I11" s="362"/>
      <c r="J11" s="362"/>
    </row>
    <row r="12" spans="1:11" ht="79.5" customHeight="1">
      <c r="A12" s="37"/>
      <c r="B12" s="725"/>
      <c r="C12" s="42"/>
      <c r="D12" s="576" t="s">
        <v>1634</v>
      </c>
      <c r="E12" s="577" t="s">
        <v>1110</v>
      </c>
      <c r="F12" s="578" t="s">
        <v>1740</v>
      </c>
      <c r="G12" s="579"/>
      <c r="H12" s="580">
        <v>19900</v>
      </c>
      <c r="I12" s="551">
        <f>H12*0.85</f>
        <v>16915</v>
      </c>
      <c r="J12" s="533">
        <f>H12*0.7</f>
        <v>13930</v>
      </c>
      <c r="K12" s="1"/>
    </row>
    <row r="13" spans="1:11" ht="90" customHeight="1">
      <c r="A13" s="37"/>
      <c r="B13" s="725"/>
      <c r="C13" s="15"/>
      <c r="D13" s="294" t="s">
        <v>1234</v>
      </c>
      <c r="E13" s="200" t="s">
        <v>1638</v>
      </c>
      <c r="F13" s="128" t="s">
        <v>1333</v>
      </c>
      <c r="G13" s="137"/>
      <c r="H13" s="190">
        <v>23000</v>
      </c>
      <c r="I13" s="191">
        <f>H13*0.87</f>
        <v>20010</v>
      </c>
      <c r="J13" s="182">
        <f>H13*0.75</f>
        <v>17250</v>
      </c>
      <c r="K13" s="1"/>
    </row>
    <row r="14" spans="1:11" ht="99" customHeight="1">
      <c r="A14" s="37"/>
      <c r="B14" s="725"/>
      <c r="C14" s="15"/>
      <c r="D14" s="581" t="s">
        <v>1234</v>
      </c>
      <c r="E14" s="577" t="s">
        <v>1032</v>
      </c>
      <c r="F14" s="582" t="s">
        <v>330</v>
      </c>
      <c r="G14" s="579"/>
      <c r="H14" s="580">
        <v>24500</v>
      </c>
      <c r="I14" s="551">
        <f>H14*0.87</f>
        <v>21315</v>
      </c>
      <c r="J14" s="533">
        <f>H14*0.75</f>
        <v>18375</v>
      </c>
      <c r="K14" s="1"/>
    </row>
    <row r="15" spans="1:11" ht="135" customHeight="1">
      <c r="A15" s="37"/>
      <c r="B15" s="122"/>
      <c r="C15" s="15"/>
      <c r="D15" s="583" t="s">
        <v>930</v>
      </c>
      <c r="E15" s="577" t="s">
        <v>325</v>
      </c>
      <c r="F15" s="582" t="s">
        <v>990</v>
      </c>
      <c r="G15" s="579"/>
      <c r="H15" s="580">
        <v>26000</v>
      </c>
      <c r="I15" s="551">
        <f>H15*0.87</f>
        <v>22620</v>
      </c>
      <c r="J15" s="533">
        <f>H15*0.75</f>
        <v>19500</v>
      </c>
      <c r="K15" s="1"/>
    </row>
    <row r="16" spans="1:11" ht="99" customHeight="1">
      <c r="A16" s="37"/>
      <c r="B16" s="720"/>
      <c r="C16" s="15"/>
      <c r="D16" s="294" t="s">
        <v>1234</v>
      </c>
      <c r="E16" s="200" t="s">
        <v>324</v>
      </c>
      <c r="F16" s="128" t="s">
        <v>1636</v>
      </c>
      <c r="G16" s="137"/>
      <c r="H16" s="192">
        <v>24900</v>
      </c>
      <c r="I16" s="191">
        <f>H16*0.87</f>
        <v>21663</v>
      </c>
      <c r="J16" s="182">
        <f>H16*0.75</f>
        <v>18675</v>
      </c>
      <c r="K16" s="1"/>
    </row>
    <row r="17" spans="1:11" ht="99" customHeight="1">
      <c r="A17" s="37"/>
      <c r="B17" s="720"/>
      <c r="C17" s="15"/>
      <c r="D17" s="581" t="s">
        <v>1234</v>
      </c>
      <c r="E17" s="577" t="s">
        <v>323</v>
      </c>
      <c r="F17" s="582" t="s">
        <v>1637</v>
      </c>
      <c r="G17" s="584"/>
      <c r="H17" s="550">
        <v>30000</v>
      </c>
      <c r="I17" s="551">
        <f>H17*0.87</f>
        <v>26100</v>
      </c>
      <c r="J17" s="533">
        <f>H17*0.75</f>
        <v>22500</v>
      </c>
      <c r="K17" s="1"/>
    </row>
    <row r="18" spans="1:11" ht="135" customHeight="1">
      <c r="A18" s="37"/>
      <c r="B18" s="142"/>
      <c r="C18" s="15"/>
      <c r="D18" s="294" t="s">
        <v>1476</v>
      </c>
      <c r="E18" s="345" t="s">
        <v>1305</v>
      </c>
      <c r="F18" s="173" t="s">
        <v>1365</v>
      </c>
      <c r="G18" s="137"/>
      <c r="H18" s="190">
        <v>84200</v>
      </c>
      <c r="I18" s="191">
        <f>H18*0.85</f>
        <v>71570</v>
      </c>
      <c r="J18" s="182">
        <f>H18*0.7</f>
        <v>58939.999999999993</v>
      </c>
      <c r="K18" s="1"/>
    </row>
    <row r="19" spans="1:11" s="86" customFormat="1" ht="2.25" customHeight="1">
      <c r="A19" s="37"/>
      <c r="B19" s="14"/>
      <c r="C19" s="15"/>
      <c r="D19" s="249"/>
      <c r="E19" s="416"/>
      <c r="F19" s="134"/>
      <c r="G19" s="8"/>
      <c r="H19" s="359"/>
      <c r="I19" s="384"/>
      <c r="J19" s="413"/>
      <c r="K19" s="6"/>
    </row>
    <row r="20" spans="1:11" s="86" customFormat="1" ht="15" customHeight="1">
      <c r="A20" s="37"/>
      <c r="B20" s="704" t="s">
        <v>1295</v>
      </c>
      <c r="C20" s="704"/>
      <c r="D20" s="704"/>
      <c r="E20" s="704"/>
      <c r="F20" s="704"/>
      <c r="G20" s="704"/>
      <c r="H20" s="704"/>
      <c r="I20" s="365"/>
      <c r="J20" s="365"/>
      <c r="K20" s="6"/>
    </row>
    <row r="21" spans="1:11" s="86" customFormat="1" ht="2.25" customHeight="1">
      <c r="A21" s="37"/>
      <c r="B21" s="14"/>
      <c r="C21" s="15"/>
      <c r="D21" s="249"/>
      <c r="E21" s="416"/>
      <c r="F21" s="134"/>
      <c r="G21" s="8"/>
      <c r="H21" s="359"/>
      <c r="I21" s="384"/>
      <c r="J21" s="413"/>
      <c r="K21" s="6"/>
    </row>
    <row r="22" spans="1:11" ht="81" customHeight="1">
      <c r="A22" s="37"/>
      <c r="B22" s="142"/>
      <c r="C22" s="15"/>
      <c r="D22" s="576" t="s">
        <v>1634</v>
      </c>
      <c r="E22" s="577" t="s">
        <v>991</v>
      </c>
      <c r="F22" s="582" t="s">
        <v>900</v>
      </c>
      <c r="G22" s="585"/>
      <c r="H22" s="580">
        <v>18900</v>
      </c>
      <c r="I22" s="551">
        <f>H22*0.85</f>
        <v>16065</v>
      </c>
      <c r="J22" s="533">
        <f>H22*0.7</f>
        <v>13230</v>
      </c>
      <c r="K22" s="1"/>
    </row>
    <row r="23" spans="1:11" ht="99" customHeight="1">
      <c r="A23" s="37"/>
      <c r="B23" s="122"/>
      <c r="C23" s="15"/>
      <c r="D23" s="581" t="s">
        <v>1599</v>
      </c>
      <c r="E23" s="577" t="s">
        <v>1033</v>
      </c>
      <c r="F23" s="582" t="s">
        <v>1598</v>
      </c>
      <c r="G23" s="579"/>
      <c r="H23" s="580">
        <v>24500</v>
      </c>
      <c r="I23" s="551">
        <f>H23*0.87</f>
        <v>21315</v>
      </c>
      <c r="J23" s="533">
        <f>H23*0.75</f>
        <v>18375</v>
      </c>
      <c r="K23" s="1"/>
    </row>
    <row r="24" spans="1:11" ht="99" customHeight="1">
      <c r="A24" s="37"/>
      <c r="B24" s="142"/>
      <c r="C24" s="15"/>
      <c r="D24" s="581" t="s">
        <v>1234</v>
      </c>
      <c r="E24" s="577" t="s">
        <v>124</v>
      </c>
      <c r="F24" s="582" t="s">
        <v>658</v>
      </c>
      <c r="G24" s="579"/>
      <c r="H24" s="580">
        <v>25800</v>
      </c>
      <c r="I24" s="551">
        <f>H24*0.87</f>
        <v>22446</v>
      </c>
      <c r="J24" s="533">
        <f>H24*0.75</f>
        <v>19350</v>
      </c>
      <c r="K24" s="1"/>
    </row>
    <row r="25" spans="1:11" ht="99" customHeight="1">
      <c r="A25" s="37"/>
      <c r="B25" s="142"/>
      <c r="C25" s="15"/>
      <c r="D25" s="294" t="s">
        <v>1234</v>
      </c>
      <c r="E25" s="200" t="s">
        <v>123</v>
      </c>
      <c r="F25" s="128" t="s">
        <v>119</v>
      </c>
      <c r="G25" s="137"/>
      <c r="H25" s="190">
        <v>31500</v>
      </c>
      <c r="I25" s="191">
        <f>H25*0.87</f>
        <v>27405</v>
      </c>
      <c r="J25" s="182">
        <f>H25*0.75</f>
        <v>23625</v>
      </c>
      <c r="K25" s="1"/>
    </row>
    <row r="26" spans="1:11" ht="99" customHeight="1">
      <c r="A26" s="37"/>
      <c r="B26" s="142"/>
      <c r="C26" s="15"/>
      <c r="D26" s="294" t="s">
        <v>1234</v>
      </c>
      <c r="E26" s="200" t="s">
        <v>1075</v>
      </c>
      <c r="F26" s="128" t="s">
        <v>1076</v>
      </c>
      <c r="G26" s="137"/>
      <c r="H26" s="190">
        <v>32900</v>
      </c>
      <c r="I26" s="191">
        <f>H26*0.87</f>
        <v>28623</v>
      </c>
      <c r="J26" s="182">
        <f>H26*0.75</f>
        <v>24675</v>
      </c>
      <c r="K26" s="1"/>
    </row>
    <row r="27" spans="1:11" ht="123" customHeight="1">
      <c r="A27" s="37"/>
      <c r="B27" s="142"/>
      <c r="C27" s="15"/>
      <c r="D27" s="294" t="s">
        <v>120</v>
      </c>
      <c r="E27" s="200" t="s">
        <v>121</v>
      </c>
      <c r="F27" s="128" t="s">
        <v>122</v>
      </c>
      <c r="G27" s="137"/>
      <c r="H27" s="190">
        <v>52600</v>
      </c>
      <c r="I27" s="191">
        <f>H27*0.87</f>
        <v>45762</v>
      </c>
      <c r="J27" s="182">
        <f>H27*0.75</f>
        <v>39450</v>
      </c>
      <c r="K27" s="1"/>
    </row>
    <row r="28" spans="1:11" ht="135" customHeight="1">
      <c r="A28" s="37"/>
      <c r="B28" s="720"/>
      <c r="C28" s="15"/>
      <c r="D28" s="294" t="s">
        <v>331</v>
      </c>
      <c r="E28" s="335" t="s">
        <v>332</v>
      </c>
      <c r="F28" s="173" t="s">
        <v>1104</v>
      </c>
      <c r="G28" s="137"/>
      <c r="H28" s="190">
        <v>26300</v>
      </c>
      <c r="I28" s="191">
        <f>H28*0.85</f>
        <v>22355</v>
      </c>
      <c r="J28" s="182">
        <f>H28*0.7</f>
        <v>18410</v>
      </c>
      <c r="K28" s="1"/>
    </row>
    <row r="29" spans="1:11" ht="135" customHeight="1">
      <c r="A29" s="37"/>
      <c r="B29" s="720"/>
      <c r="C29" s="15"/>
      <c r="D29" s="581" t="s">
        <v>331</v>
      </c>
      <c r="E29" s="586" t="s">
        <v>1680</v>
      </c>
      <c r="F29" s="587" t="s">
        <v>564</v>
      </c>
      <c r="G29" s="579"/>
      <c r="H29" s="580">
        <v>30600</v>
      </c>
      <c r="I29" s="551">
        <f>H29*0.85</f>
        <v>26010</v>
      </c>
      <c r="J29" s="533">
        <f>H29*0.7</f>
        <v>21420</v>
      </c>
      <c r="K29" s="1"/>
    </row>
    <row r="30" spans="1:11" ht="135" customHeight="1">
      <c r="A30" s="37"/>
      <c r="B30" s="720"/>
      <c r="C30" s="15"/>
      <c r="D30" s="581" t="s">
        <v>331</v>
      </c>
      <c r="E30" s="586" t="s">
        <v>333</v>
      </c>
      <c r="F30" s="587" t="s">
        <v>719</v>
      </c>
      <c r="G30" s="579"/>
      <c r="H30" s="580">
        <v>33500</v>
      </c>
      <c r="I30" s="551">
        <f>H30*0.85</f>
        <v>28475</v>
      </c>
      <c r="J30" s="533">
        <f>H30*0.7</f>
        <v>23450</v>
      </c>
    </row>
    <row r="31" spans="1:11" ht="159" customHeight="1">
      <c r="A31" s="37"/>
      <c r="B31" s="721"/>
      <c r="C31" s="15"/>
      <c r="D31" s="581" t="s">
        <v>331</v>
      </c>
      <c r="E31" s="588" t="s">
        <v>1360</v>
      </c>
      <c r="F31" s="587" t="s">
        <v>1303</v>
      </c>
      <c r="G31" s="579"/>
      <c r="H31" s="580">
        <v>62400</v>
      </c>
      <c r="I31" s="551">
        <f>H31*0.85</f>
        <v>53040</v>
      </c>
      <c r="J31" s="533">
        <f>H31*0.7</f>
        <v>43680</v>
      </c>
      <c r="K31" s="1"/>
    </row>
    <row r="32" spans="1:11" ht="159" customHeight="1">
      <c r="A32" s="37"/>
      <c r="B32" s="722"/>
      <c r="C32" s="15"/>
      <c r="D32" s="581" t="s">
        <v>331</v>
      </c>
      <c r="E32" s="588" t="s">
        <v>1361</v>
      </c>
      <c r="F32" s="587" t="s">
        <v>1304</v>
      </c>
      <c r="G32" s="579"/>
      <c r="H32" s="580">
        <v>69800</v>
      </c>
      <c r="I32" s="551">
        <f>H32*0.85</f>
        <v>59330</v>
      </c>
      <c r="J32" s="533">
        <f>H32*0.7</f>
        <v>48860</v>
      </c>
      <c r="K32" s="1"/>
    </row>
    <row r="33" spans="1:10" ht="2.25" customHeight="1">
      <c r="A33" s="37"/>
      <c r="B33" s="362"/>
      <c r="C33" s="362"/>
      <c r="D33" s="362"/>
      <c r="E33" s="362"/>
      <c r="F33" s="363"/>
      <c r="G33" s="364"/>
      <c r="H33" s="362"/>
      <c r="I33" s="362"/>
      <c r="J33" s="362"/>
    </row>
    <row r="34" spans="1:10" ht="15" customHeight="1">
      <c r="A34" s="37"/>
      <c r="B34" s="704" t="s">
        <v>360</v>
      </c>
      <c r="C34" s="704"/>
      <c r="D34" s="704"/>
      <c r="E34" s="704"/>
      <c r="F34" s="704"/>
      <c r="G34" s="704"/>
      <c r="H34" s="704"/>
      <c r="I34" s="365"/>
      <c r="J34" s="365"/>
    </row>
    <row r="35" spans="1:10" ht="2.25" customHeight="1">
      <c r="A35" s="37"/>
      <c r="B35" s="362"/>
      <c r="C35" s="362"/>
      <c r="D35" s="362"/>
      <c r="E35" s="362"/>
      <c r="F35" s="363"/>
      <c r="G35" s="364"/>
      <c r="H35" s="362"/>
      <c r="I35" s="362"/>
      <c r="J35" s="362"/>
    </row>
    <row r="36" spans="1:10" ht="67.5" customHeight="1">
      <c r="A36" s="37"/>
      <c r="B36" s="141"/>
      <c r="C36" s="44"/>
      <c r="D36" s="288" t="s">
        <v>1634</v>
      </c>
      <c r="E36" s="200" t="s">
        <v>452</v>
      </c>
      <c r="F36" s="186" t="s">
        <v>619</v>
      </c>
      <c r="G36" s="187"/>
      <c r="H36" s="190">
        <v>23000</v>
      </c>
      <c r="I36" s="191">
        <f>H36*0.87</f>
        <v>20010</v>
      </c>
      <c r="J36" s="182">
        <f>H36*0.75</f>
        <v>17250</v>
      </c>
    </row>
    <row r="37" spans="1:10" ht="123" customHeight="1">
      <c r="A37" s="37"/>
      <c r="B37" s="718"/>
      <c r="C37" s="44"/>
      <c r="D37" s="294" t="s">
        <v>331</v>
      </c>
      <c r="E37" s="345" t="s">
        <v>1362</v>
      </c>
      <c r="F37" s="128" t="s">
        <v>1113</v>
      </c>
      <c r="G37" s="137"/>
      <c r="H37" s="190">
        <v>26300</v>
      </c>
      <c r="I37" s="191">
        <f>H37*0.85</f>
        <v>22355</v>
      </c>
      <c r="J37" s="182">
        <f>H37*0.7</f>
        <v>18410</v>
      </c>
    </row>
    <row r="38" spans="1:10" ht="135" customHeight="1">
      <c r="A38" s="37"/>
      <c r="B38" s="724"/>
      <c r="C38" s="44"/>
      <c r="D38" s="581" t="s">
        <v>331</v>
      </c>
      <c r="E38" s="588" t="s">
        <v>1363</v>
      </c>
      <c r="F38" s="582" t="s">
        <v>31</v>
      </c>
      <c r="G38" s="579"/>
      <c r="H38" s="580">
        <v>30600</v>
      </c>
      <c r="I38" s="551">
        <f>H38*0.85</f>
        <v>26010</v>
      </c>
      <c r="J38" s="533">
        <f>H38*0.7</f>
        <v>21420</v>
      </c>
    </row>
    <row r="39" spans="1:10" ht="154.5" customHeight="1">
      <c r="A39" s="37"/>
      <c r="B39" s="719"/>
      <c r="C39" s="44"/>
      <c r="D39" s="581" t="s">
        <v>331</v>
      </c>
      <c r="E39" s="588" t="s">
        <v>1364</v>
      </c>
      <c r="F39" s="587" t="s">
        <v>1603</v>
      </c>
      <c r="G39" s="579"/>
      <c r="H39" s="580">
        <v>33500</v>
      </c>
      <c r="I39" s="551">
        <f>H39*0.85</f>
        <v>28475</v>
      </c>
      <c r="J39" s="533">
        <f>H39*0.7</f>
        <v>23450</v>
      </c>
    </row>
    <row r="40" spans="1:10" ht="87.75" customHeight="1">
      <c r="A40" s="37"/>
      <c r="B40" s="141"/>
      <c r="C40" s="44"/>
      <c r="D40" s="256" t="s">
        <v>1634</v>
      </c>
      <c r="E40" s="200" t="s">
        <v>1031</v>
      </c>
      <c r="F40" s="295" t="s">
        <v>1109</v>
      </c>
      <c r="G40" s="187"/>
      <c r="H40" s="190">
        <v>22000</v>
      </c>
      <c r="I40" s="191">
        <f t="shared" ref="I40:I46" si="0">H40*0.87</f>
        <v>19140</v>
      </c>
      <c r="J40" s="182">
        <f t="shared" ref="J40:J45" si="1">H40*0.75</f>
        <v>16500</v>
      </c>
    </row>
    <row r="41" spans="1:10" ht="78" customHeight="1">
      <c r="A41" s="37"/>
      <c r="B41" s="718"/>
      <c r="C41" s="44"/>
      <c r="D41" s="589" t="s">
        <v>1634</v>
      </c>
      <c r="E41" s="577" t="s">
        <v>275</v>
      </c>
      <c r="F41" s="582" t="s">
        <v>439</v>
      </c>
      <c r="G41" s="590"/>
      <c r="H41" s="580">
        <v>21900</v>
      </c>
      <c r="I41" s="551">
        <f t="shared" si="0"/>
        <v>19053</v>
      </c>
      <c r="J41" s="533">
        <f t="shared" si="1"/>
        <v>16425</v>
      </c>
    </row>
    <row r="42" spans="1:10" ht="90" customHeight="1">
      <c r="A42" s="37"/>
      <c r="B42" s="724"/>
      <c r="C42" s="44"/>
      <c r="D42" s="581" t="s">
        <v>1234</v>
      </c>
      <c r="E42" s="577" t="s">
        <v>1026</v>
      </c>
      <c r="F42" s="591" t="s">
        <v>1647</v>
      </c>
      <c r="G42" s="590"/>
      <c r="H42" s="580">
        <v>25800</v>
      </c>
      <c r="I42" s="551">
        <f t="shared" si="0"/>
        <v>22446</v>
      </c>
      <c r="J42" s="533">
        <f t="shared" si="1"/>
        <v>19350</v>
      </c>
    </row>
    <row r="43" spans="1:10" ht="90" customHeight="1">
      <c r="A43" s="37"/>
      <c r="B43" s="719"/>
      <c r="C43" s="44"/>
      <c r="D43" s="581" t="s">
        <v>1234</v>
      </c>
      <c r="E43" s="577" t="s">
        <v>1027</v>
      </c>
      <c r="F43" s="591" t="s">
        <v>349</v>
      </c>
      <c r="G43" s="590"/>
      <c r="H43" s="580">
        <v>30000</v>
      </c>
      <c r="I43" s="551">
        <f t="shared" si="0"/>
        <v>26100</v>
      </c>
      <c r="J43" s="533">
        <f t="shared" si="1"/>
        <v>22500</v>
      </c>
    </row>
    <row r="44" spans="1:10" ht="123" customHeight="1">
      <c r="A44" s="37"/>
      <c r="B44" s="718"/>
      <c r="C44" s="44"/>
      <c r="D44" s="294" t="s">
        <v>1234</v>
      </c>
      <c r="E44" s="200" t="s">
        <v>1356</v>
      </c>
      <c r="F44" s="295" t="s">
        <v>265</v>
      </c>
      <c r="G44" s="187"/>
      <c r="H44" s="190">
        <v>27900</v>
      </c>
      <c r="I44" s="191">
        <f t="shared" si="0"/>
        <v>24273</v>
      </c>
      <c r="J44" s="182">
        <f t="shared" si="1"/>
        <v>20925</v>
      </c>
    </row>
    <row r="45" spans="1:10" ht="123" customHeight="1">
      <c r="A45" s="37"/>
      <c r="B45" s="719"/>
      <c r="C45" s="44"/>
      <c r="D45" s="294" t="s">
        <v>1234</v>
      </c>
      <c r="E45" s="200" t="s">
        <v>1703</v>
      </c>
      <c r="F45" s="295" t="s">
        <v>403</v>
      </c>
      <c r="G45" s="187"/>
      <c r="H45" s="190">
        <v>32400</v>
      </c>
      <c r="I45" s="191">
        <f t="shared" si="0"/>
        <v>28188</v>
      </c>
      <c r="J45" s="182">
        <f t="shared" si="1"/>
        <v>24300</v>
      </c>
    </row>
    <row r="46" spans="1:10" ht="123" customHeight="1">
      <c r="A46" s="37"/>
      <c r="B46" s="432"/>
      <c r="C46" s="44"/>
      <c r="D46" s="294" t="s">
        <v>1107</v>
      </c>
      <c r="E46" s="200" t="s">
        <v>1108</v>
      </c>
      <c r="F46" s="128" t="s">
        <v>322</v>
      </c>
      <c r="G46" s="187"/>
      <c r="H46" s="190">
        <v>52600</v>
      </c>
      <c r="I46" s="191">
        <f t="shared" si="0"/>
        <v>45762</v>
      </c>
      <c r="J46" s="182">
        <f>H46*0.74</f>
        <v>38924</v>
      </c>
    </row>
    <row r="47" spans="1:10" ht="159" customHeight="1">
      <c r="A47" s="37"/>
      <c r="B47" s="718"/>
      <c r="C47" s="44"/>
      <c r="D47" s="581" t="s">
        <v>331</v>
      </c>
      <c r="E47" s="588" t="s">
        <v>1358</v>
      </c>
      <c r="F47" s="587" t="s">
        <v>953</v>
      </c>
      <c r="G47" s="590"/>
      <c r="H47" s="580">
        <v>62400</v>
      </c>
      <c r="I47" s="551">
        <f>H47*0.85</f>
        <v>53040</v>
      </c>
      <c r="J47" s="533">
        <f>H47*0.7</f>
        <v>43680</v>
      </c>
    </row>
    <row r="48" spans="1:10" ht="159" customHeight="1">
      <c r="A48" s="37"/>
      <c r="B48" s="719"/>
      <c r="C48" s="44"/>
      <c r="D48" s="581" t="s">
        <v>331</v>
      </c>
      <c r="E48" s="588" t="s">
        <v>1359</v>
      </c>
      <c r="F48" s="587" t="s">
        <v>1357</v>
      </c>
      <c r="G48" s="590"/>
      <c r="H48" s="580">
        <v>69800</v>
      </c>
      <c r="I48" s="551">
        <f>H48*0.85</f>
        <v>59330</v>
      </c>
      <c r="J48" s="533">
        <f>H48*0.7</f>
        <v>48860</v>
      </c>
    </row>
    <row r="49" spans="1:10" ht="110.25" customHeight="1">
      <c r="A49" s="37"/>
      <c r="B49" s="141"/>
      <c r="C49" s="44"/>
      <c r="D49" s="592" t="s">
        <v>126</v>
      </c>
      <c r="E49" s="577" t="s">
        <v>623</v>
      </c>
      <c r="F49" s="591" t="s">
        <v>641</v>
      </c>
      <c r="G49" s="590"/>
      <c r="H49" s="580">
        <v>32500</v>
      </c>
      <c r="I49" s="551">
        <f>H49*0.87</f>
        <v>28275</v>
      </c>
      <c r="J49" s="533">
        <f>H49*0.74</f>
        <v>24050</v>
      </c>
    </row>
    <row r="50" spans="1:10" ht="135" customHeight="1">
      <c r="A50" s="37"/>
      <c r="B50" s="141"/>
      <c r="C50" s="44"/>
      <c r="D50" s="288" t="s">
        <v>126</v>
      </c>
      <c r="E50" s="200" t="s">
        <v>1250</v>
      </c>
      <c r="F50" s="295" t="s">
        <v>535</v>
      </c>
      <c r="G50" s="187"/>
      <c r="H50" s="190">
        <v>77900</v>
      </c>
      <c r="I50" s="191">
        <f>H50*0.87</f>
        <v>67773</v>
      </c>
      <c r="J50" s="182">
        <f>H50*0.74</f>
        <v>57646</v>
      </c>
    </row>
    <row r="51" spans="1:10" ht="121.5" customHeight="1">
      <c r="A51" s="37"/>
      <c r="B51" s="141"/>
      <c r="C51" s="44"/>
      <c r="D51" s="592" t="s">
        <v>441</v>
      </c>
      <c r="E51" s="577" t="s">
        <v>1028</v>
      </c>
      <c r="F51" s="591" t="s">
        <v>563</v>
      </c>
      <c r="G51" s="590"/>
      <c r="H51" s="580">
        <v>55900</v>
      </c>
      <c r="I51" s="551">
        <f>H51*0.87</f>
        <v>48633</v>
      </c>
      <c r="J51" s="533">
        <f>H51*0.74</f>
        <v>41366</v>
      </c>
    </row>
    <row r="52" spans="1:10" ht="121.5" customHeight="1">
      <c r="A52" s="37"/>
      <c r="B52" s="141"/>
      <c r="C52" s="44"/>
      <c r="D52" s="288" t="s">
        <v>440</v>
      </c>
      <c r="E52" s="200" t="s">
        <v>1029</v>
      </c>
      <c r="F52" s="295" t="s">
        <v>125</v>
      </c>
      <c r="G52" s="187"/>
      <c r="H52" s="190">
        <v>64200</v>
      </c>
      <c r="I52" s="191">
        <f>H52*0.87</f>
        <v>55854</v>
      </c>
      <c r="J52" s="182">
        <f>H52*0.74</f>
        <v>47508</v>
      </c>
    </row>
    <row r="53" spans="1:10" ht="2.25" customHeight="1">
      <c r="A53" s="37"/>
      <c r="B53" s="362"/>
      <c r="C53" s="362"/>
      <c r="D53" s="362"/>
      <c r="E53" s="362"/>
      <c r="F53" s="363"/>
      <c r="G53" s="364"/>
      <c r="H53" s="362"/>
      <c r="I53" s="362"/>
      <c r="J53" s="362"/>
    </row>
    <row r="54" spans="1:10" ht="15" customHeight="1">
      <c r="A54" s="37"/>
      <c r="B54" s="704" t="s">
        <v>361</v>
      </c>
      <c r="C54" s="704"/>
      <c r="D54" s="704"/>
      <c r="E54" s="704"/>
      <c r="F54" s="704"/>
      <c r="G54" s="704"/>
      <c r="H54" s="704"/>
      <c r="I54" s="365"/>
      <c r="J54" s="365"/>
    </row>
    <row r="55" spans="1:10" ht="2.25" customHeight="1">
      <c r="A55" s="37"/>
      <c r="B55" s="362"/>
      <c r="C55" s="362"/>
      <c r="D55" s="362"/>
      <c r="E55" s="362"/>
      <c r="F55" s="363"/>
      <c r="G55" s="364"/>
      <c r="H55" s="362"/>
      <c r="I55" s="362"/>
      <c r="J55" s="362"/>
    </row>
    <row r="56" spans="1:10" ht="122.25" customHeight="1">
      <c r="A56" s="37"/>
      <c r="B56" s="141"/>
      <c r="C56" s="44"/>
      <c r="D56" s="296" t="s">
        <v>624</v>
      </c>
      <c r="E56" s="200" t="s">
        <v>1030</v>
      </c>
      <c r="F56" s="295" t="s">
        <v>433</v>
      </c>
      <c r="G56" s="137"/>
      <c r="H56" s="193">
        <v>127700</v>
      </c>
      <c r="I56" s="191">
        <f>H56*0.85</f>
        <v>108545</v>
      </c>
      <c r="J56" s="182">
        <f>H56*0.7</f>
        <v>89390</v>
      </c>
    </row>
    <row r="57" spans="1:10" ht="147" customHeight="1">
      <c r="A57" s="37"/>
      <c r="B57" s="718"/>
      <c r="C57" s="15"/>
      <c r="D57" s="576" t="s">
        <v>435</v>
      </c>
      <c r="E57" s="586" t="s">
        <v>696</v>
      </c>
      <c r="F57" s="587" t="s">
        <v>1332</v>
      </c>
      <c r="G57" s="593"/>
      <c r="H57" s="531">
        <v>154200</v>
      </c>
      <c r="I57" s="551">
        <f>H57*0.85</f>
        <v>131070</v>
      </c>
      <c r="J57" s="533">
        <f>H57*0.7</f>
        <v>107940</v>
      </c>
    </row>
    <row r="58" spans="1:10" ht="147" customHeight="1">
      <c r="A58" s="37"/>
      <c r="B58" s="719"/>
      <c r="C58" s="15"/>
      <c r="D58" s="576" t="s">
        <v>435</v>
      </c>
      <c r="E58" s="586" t="s">
        <v>697</v>
      </c>
      <c r="F58" s="587" t="s">
        <v>1684</v>
      </c>
      <c r="G58" s="593"/>
      <c r="H58" s="531">
        <v>192500</v>
      </c>
      <c r="I58" s="551">
        <f t="shared" ref="I58:I64" si="2">H58*0.85</f>
        <v>163625</v>
      </c>
      <c r="J58" s="533">
        <f t="shared" ref="J58:J64" si="3">H58*0.7</f>
        <v>134750</v>
      </c>
    </row>
    <row r="59" spans="1:10" ht="159" customHeight="1">
      <c r="A59" s="37"/>
      <c r="B59" s="718"/>
      <c r="C59" s="15"/>
      <c r="D59" s="576" t="s">
        <v>435</v>
      </c>
      <c r="E59" s="586" t="s">
        <v>698</v>
      </c>
      <c r="F59" s="587" t="s">
        <v>883</v>
      </c>
      <c r="G59" s="593"/>
      <c r="H59" s="531">
        <v>220900</v>
      </c>
      <c r="I59" s="551">
        <f t="shared" si="2"/>
        <v>187765</v>
      </c>
      <c r="J59" s="533">
        <f t="shared" si="3"/>
        <v>154630</v>
      </c>
    </row>
    <row r="60" spans="1:10" ht="159" customHeight="1">
      <c r="A60" s="37"/>
      <c r="B60" s="719"/>
      <c r="C60" s="15"/>
      <c r="D60" s="576" t="s">
        <v>435</v>
      </c>
      <c r="E60" s="586" t="s">
        <v>792</v>
      </c>
      <c r="F60" s="587" t="s">
        <v>1316</v>
      </c>
      <c r="G60" s="593"/>
      <c r="H60" s="531">
        <v>240400</v>
      </c>
      <c r="I60" s="551">
        <f t="shared" si="2"/>
        <v>204340</v>
      </c>
      <c r="J60" s="533">
        <f t="shared" si="3"/>
        <v>168280</v>
      </c>
    </row>
    <row r="61" spans="1:10" ht="159" customHeight="1">
      <c r="A61" s="37"/>
      <c r="B61" s="718"/>
      <c r="C61" s="15"/>
      <c r="D61" s="576" t="s">
        <v>435</v>
      </c>
      <c r="E61" s="586" t="s">
        <v>558</v>
      </c>
      <c r="F61" s="587" t="s">
        <v>1683</v>
      </c>
      <c r="G61" s="593"/>
      <c r="H61" s="531">
        <v>294000</v>
      </c>
      <c r="I61" s="551">
        <f t="shared" si="2"/>
        <v>249900</v>
      </c>
      <c r="J61" s="533">
        <f t="shared" si="3"/>
        <v>205800</v>
      </c>
    </row>
    <row r="62" spans="1:10" ht="159" customHeight="1">
      <c r="A62" s="37"/>
      <c r="B62" s="719"/>
      <c r="C62" s="15"/>
      <c r="D62" s="576" t="s">
        <v>435</v>
      </c>
      <c r="E62" s="586" t="s">
        <v>699</v>
      </c>
      <c r="F62" s="587" t="s">
        <v>1410</v>
      </c>
      <c r="G62" s="593"/>
      <c r="H62" s="531">
        <v>318500</v>
      </c>
      <c r="I62" s="551">
        <f t="shared" si="2"/>
        <v>270725</v>
      </c>
      <c r="J62" s="533">
        <f t="shared" si="3"/>
        <v>222950</v>
      </c>
    </row>
    <row r="63" spans="1:10" ht="168" customHeight="1">
      <c r="A63" s="37"/>
      <c r="B63" s="718"/>
      <c r="C63" s="15"/>
      <c r="D63" s="576" t="s">
        <v>435</v>
      </c>
      <c r="E63" s="586" t="s">
        <v>793</v>
      </c>
      <c r="F63" s="587" t="s">
        <v>847</v>
      </c>
      <c r="G63" s="593"/>
      <c r="H63" s="531">
        <v>256900</v>
      </c>
      <c r="I63" s="551">
        <f t="shared" si="2"/>
        <v>218365</v>
      </c>
      <c r="J63" s="533">
        <f t="shared" si="3"/>
        <v>179830</v>
      </c>
    </row>
    <row r="64" spans="1:10" ht="168" customHeight="1">
      <c r="A64" s="37"/>
      <c r="B64" s="719"/>
      <c r="C64" s="15"/>
      <c r="D64" s="576" t="s">
        <v>435</v>
      </c>
      <c r="E64" s="586" t="s">
        <v>794</v>
      </c>
      <c r="F64" s="587" t="s">
        <v>169</v>
      </c>
      <c r="G64" s="593"/>
      <c r="H64" s="531">
        <v>358700</v>
      </c>
      <c r="I64" s="551">
        <f t="shared" si="2"/>
        <v>304895</v>
      </c>
      <c r="J64" s="533">
        <f t="shared" si="3"/>
        <v>251089.99999999997</v>
      </c>
    </row>
    <row r="65" spans="1:12" ht="2.25" customHeight="1">
      <c r="A65" s="37"/>
      <c r="B65" s="362"/>
      <c r="C65" s="362"/>
      <c r="D65" s="362"/>
      <c r="E65" s="362"/>
      <c r="F65" s="363"/>
      <c r="G65" s="364"/>
      <c r="H65" s="362"/>
      <c r="I65" s="362"/>
      <c r="J65" s="362"/>
    </row>
    <row r="66" spans="1:12" ht="15" customHeight="1">
      <c r="A66" s="37"/>
      <c r="B66" s="701" t="s">
        <v>186</v>
      </c>
      <c r="C66" s="701"/>
      <c r="D66" s="701"/>
      <c r="E66" s="701"/>
      <c r="F66" s="701"/>
      <c r="G66" s="701"/>
      <c r="H66" s="701"/>
      <c r="I66" s="371"/>
      <c r="J66" s="371"/>
    </row>
    <row r="67" spans="1:12" ht="2.25" customHeight="1">
      <c r="A67" s="37"/>
      <c r="B67" s="409"/>
      <c r="C67" s="22"/>
      <c r="D67" s="410"/>
      <c r="E67" s="411"/>
      <c r="F67" s="412"/>
      <c r="G67" s="184"/>
      <c r="H67" s="359"/>
      <c r="I67" s="384"/>
      <c r="J67" s="413"/>
    </row>
    <row r="68" spans="1:12" ht="101.25" customHeight="1">
      <c r="A68" s="37"/>
      <c r="B68" s="142"/>
      <c r="C68" s="61"/>
      <c r="D68" s="587" t="s">
        <v>202</v>
      </c>
      <c r="E68" s="594" t="s">
        <v>187</v>
      </c>
      <c r="F68" s="582" t="s">
        <v>795</v>
      </c>
      <c r="G68" s="595"/>
      <c r="H68" s="550">
        <v>188000</v>
      </c>
      <c r="I68" s="551">
        <f>H68*0.85</f>
        <v>159800</v>
      </c>
      <c r="J68" s="533">
        <f>H68*0.7</f>
        <v>131600</v>
      </c>
    </row>
    <row r="69" spans="1:12" ht="2.25" customHeight="1">
      <c r="A69" s="37"/>
      <c r="B69" s="362"/>
      <c r="C69" s="362"/>
      <c r="D69" s="362"/>
      <c r="E69" s="362"/>
      <c r="F69" s="363"/>
      <c r="G69" s="364"/>
      <c r="H69" s="362"/>
      <c r="I69" s="362"/>
      <c r="J69" s="362"/>
    </row>
    <row r="70" spans="1:12" ht="15" customHeight="1">
      <c r="A70" s="37"/>
      <c r="B70" s="701" t="s">
        <v>359</v>
      </c>
      <c r="C70" s="701"/>
      <c r="D70" s="701"/>
      <c r="E70" s="701"/>
      <c r="F70" s="701"/>
      <c r="G70" s="701"/>
      <c r="H70" s="701"/>
      <c r="I70" s="371"/>
      <c r="J70" s="371"/>
    </row>
    <row r="71" spans="1:12" ht="2.25" customHeight="1">
      <c r="A71" s="37"/>
      <c r="B71" s="362"/>
      <c r="C71" s="362"/>
      <c r="D71" s="362"/>
      <c r="E71" s="362"/>
      <c r="F71" s="363"/>
      <c r="G71" s="364"/>
      <c r="H71" s="362"/>
      <c r="I71" s="362"/>
      <c r="J71" s="362"/>
    </row>
    <row r="72" spans="1:12" ht="48" customHeight="1">
      <c r="A72" s="37"/>
      <c r="B72" s="398"/>
      <c r="C72" s="18"/>
      <c r="D72" s="135" t="s">
        <v>509</v>
      </c>
      <c r="E72" s="399" t="s">
        <v>511</v>
      </c>
      <c r="F72" s="278" t="s">
        <v>510</v>
      </c>
      <c r="G72" s="275"/>
      <c r="H72" s="192">
        <v>24900</v>
      </c>
      <c r="I72" s="191">
        <f>H72*0.8</f>
        <v>19920</v>
      </c>
      <c r="J72" s="182">
        <f>H72*0.6</f>
        <v>14940</v>
      </c>
    </row>
    <row r="73" spans="1:12" ht="99" customHeight="1">
      <c r="A73" s="37"/>
      <c r="B73" s="162"/>
      <c r="C73" s="100"/>
      <c r="D73" s="135" t="s">
        <v>901</v>
      </c>
      <c r="E73" s="160" t="s">
        <v>625</v>
      </c>
      <c r="F73" s="135" t="s">
        <v>1251</v>
      </c>
      <c r="G73" s="158"/>
      <c r="H73" s="193">
        <v>32000</v>
      </c>
      <c r="I73" s="191">
        <f>H73*0.87</f>
        <v>27840</v>
      </c>
      <c r="J73" s="182">
        <f>H73*0.75</f>
        <v>24000</v>
      </c>
    </row>
    <row r="74" spans="1:12" ht="108" customHeight="1">
      <c r="A74" s="37"/>
      <c r="B74" s="162"/>
      <c r="C74" s="100"/>
      <c r="D74" s="545" t="s">
        <v>705</v>
      </c>
      <c r="E74" s="528" t="s">
        <v>536</v>
      </c>
      <c r="F74" s="542" t="s">
        <v>398</v>
      </c>
      <c r="G74" s="570"/>
      <c r="H74" s="531">
        <v>40300</v>
      </c>
      <c r="I74" s="551">
        <f>H74*0.87</f>
        <v>35061</v>
      </c>
      <c r="J74" s="533">
        <f>H74*0.75</f>
        <v>30225</v>
      </c>
    </row>
    <row r="75" spans="1:12" ht="108" customHeight="1">
      <c r="A75" s="37"/>
      <c r="B75" s="162"/>
      <c r="C75" s="100"/>
      <c r="D75" s="542" t="s">
        <v>901</v>
      </c>
      <c r="E75" s="586" t="s">
        <v>1366</v>
      </c>
      <c r="F75" s="542" t="s">
        <v>964</v>
      </c>
      <c r="G75" s="570"/>
      <c r="H75" s="531">
        <v>38800</v>
      </c>
      <c r="I75" s="551">
        <f>H75*0.85</f>
        <v>32980</v>
      </c>
      <c r="J75" s="533">
        <f>H75*0.7</f>
        <v>27160</v>
      </c>
    </row>
    <row r="76" spans="1:12" ht="111" customHeight="1">
      <c r="A76" s="37"/>
      <c r="B76" s="162"/>
      <c r="C76" s="100"/>
      <c r="D76" s="542" t="s">
        <v>704</v>
      </c>
      <c r="E76" s="586" t="s">
        <v>139</v>
      </c>
      <c r="F76" s="542" t="s">
        <v>981</v>
      </c>
      <c r="G76" s="570"/>
      <c r="H76" s="531">
        <v>50800</v>
      </c>
      <c r="I76" s="551">
        <f>H76*0.85</f>
        <v>43180</v>
      </c>
      <c r="J76" s="533">
        <f>H76*0.7</f>
        <v>35560</v>
      </c>
    </row>
    <row r="77" spans="1:12" ht="102" customHeight="1">
      <c r="A77" s="37"/>
      <c r="B77" s="162"/>
      <c r="C77" s="100"/>
      <c r="D77" s="278" t="s">
        <v>10</v>
      </c>
      <c r="E77" s="160" t="s">
        <v>1326</v>
      </c>
      <c r="F77" s="135" t="s">
        <v>1441</v>
      </c>
      <c r="G77" s="158"/>
      <c r="H77" s="193">
        <v>59500</v>
      </c>
      <c r="I77" s="191">
        <f>H77*0.85</f>
        <v>50575</v>
      </c>
      <c r="J77" s="182">
        <f>H77*0.7</f>
        <v>41650</v>
      </c>
    </row>
    <row r="78" spans="1:12" ht="102" customHeight="1">
      <c r="A78" s="37"/>
      <c r="B78" s="162"/>
      <c r="C78" s="100"/>
      <c r="D78" s="545" t="s">
        <v>902</v>
      </c>
      <c r="E78" s="528" t="s">
        <v>1090</v>
      </c>
      <c r="F78" s="542" t="s">
        <v>1621</v>
      </c>
      <c r="G78" s="570"/>
      <c r="H78" s="531">
        <v>62500</v>
      </c>
      <c r="I78" s="551">
        <f>H78*0.87</f>
        <v>54375</v>
      </c>
      <c r="J78" s="533">
        <f>H78*0.75</f>
        <v>46875</v>
      </c>
      <c r="L78" s="36" t="s">
        <v>1306</v>
      </c>
    </row>
    <row r="79" spans="1:12" ht="111" customHeight="1">
      <c r="A79" s="37"/>
      <c r="B79" s="162"/>
      <c r="C79" s="100"/>
      <c r="D79" s="542" t="s">
        <v>1369</v>
      </c>
      <c r="E79" s="586" t="s">
        <v>1367</v>
      </c>
      <c r="F79" s="542" t="s">
        <v>965</v>
      </c>
      <c r="G79" s="570"/>
      <c r="H79" s="531">
        <v>43900</v>
      </c>
      <c r="I79" s="551">
        <f>H79*0.85</f>
        <v>37315</v>
      </c>
      <c r="J79" s="533">
        <f>H79*0.7</f>
        <v>30729.999999999996</v>
      </c>
    </row>
    <row r="80" spans="1:12" ht="111" customHeight="1">
      <c r="A80" s="37"/>
      <c r="B80" s="162"/>
      <c r="C80" s="100"/>
      <c r="D80" s="542" t="s">
        <v>1368</v>
      </c>
      <c r="E80" s="586" t="s">
        <v>437</v>
      </c>
      <c r="F80" s="542" t="s">
        <v>980</v>
      </c>
      <c r="G80" s="570"/>
      <c r="H80" s="531">
        <v>63900</v>
      </c>
      <c r="I80" s="551">
        <f>H80*0.85</f>
        <v>54315</v>
      </c>
      <c r="J80" s="533">
        <f>H80*0.7</f>
        <v>44730</v>
      </c>
    </row>
    <row r="81" spans="1:10" ht="132" customHeight="1">
      <c r="A81" s="37"/>
      <c r="B81" s="162"/>
      <c r="C81" s="100"/>
      <c r="D81" s="278" t="s">
        <v>393</v>
      </c>
      <c r="E81" s="160" t="s">
        <v>1327</v>
      </c>
      <c r="F81" s="135" t="s">
        <v>138</v>
      </c>
      <c r="G81" s="158"/>
      <c r="H81" s="193">
        <v>69000</v>
      </c>
      <c r="I81" s="191">
        <f>H81*0.87</f>
        <v>60030</v>
      </c>
      <c r="J81" s="182">
        <f>H81*0.74</f>
        <v>51060</v>
      </c>
    </row>
    <row r="82" spans="1:10" ht="112.5" customHeight="1">
      <c r="A82" s="37"/>
      <c r="B82" s="162"/>
      <c r="C82" s="100"/>
      <c r="D82" s="542" t="s">
        <v>966</v>
      </c>
      <c r="E82" s="586" t="s">
        <v>968</v>
      </c>
      <c r="F82" s="542" t="s">
        <v>1390</v>
      </c>
      <c r="G82" s="570"/>
      <c r="H82" s="531">
        <v>51900</v>
      </c>
      <c r="I82" s="551">
        <f>H82*0.85</f>
        <v>44115</v>
      </c>
      <c r="J82" s="533">
        <f>H82*0.7</f>
        <v>36330</v>
      </c>
    </row>
    <row r="83" spans="1:10" ht="112.5" customHeight="1">
      <c r="A83" s="37"/>
      <c r="B83" s="162"/>
      <c r="C83" s="100"/>
      <c r="D83" s="542" t="s">
        <v>967</v>
      </c>
      <c r="E83" s="586" t="s">
        <v>438</v>
      </c>
      <c r="F83" s="542" t="s">
        <v>1383</v>
      </c>
      <c r="G83" s="672"/>
      <c r="H83" s="673">
        <v>71900</v>
      </c>
      <c r="I83" s="580">
        <f>H83*0.85</f>
        <v>61115</v>
      </c>
      <c r="J83" s="673">
        <f>H83*0.7</f>
        <v>50330</v>
      </c>
    </row>
    <row r="84" spans="1:10" ht="137.25" customHeight="1">
      <c r="A84" s="37"/>
      <c r="B84" s="162"/>
      <c r="C84" s="362"/>
      <c r="D84" s="545" t="s">
        <v>969</v>
      </c>
      <c r="E84" s="588" t="s">
        <v>970</v>
      </c>
      <c r="F84" s="542" t="s">
        <v>1465</v>
      </c>
      <c r="G84" s="678"/>
      <c r="H84" s="531">
        <v>249000</v>
      </c>
      <c r="I84" s="551">
        <f>H84*0.85</f>
        <v>211650</v>
      </c>
      <c r="J84" s="533">
        <f>H84*0.7</f>
        <v>174300</v>
      </c>
    </row>
    <row r="85" spans="1:10" ht="2.25" customHeight="1">
      <c r="A85" s="37"/>
      <c r="B85" s="21"/>
      <c r="C85" s="21"/>
      <c r="D85" s="20"/>
      <c r="E85" s="129"/>
      <c r="F85" s="21"/>
      <c r="G85" s="8"/>
      <c r="H85" s="130"/>
      <c r="I85" s="64"/>
      <c r="J85" s="64"/>
    </row>
    <row r="86" spans="1:10" ht="15" customHeight="1">
      <c r="A86" s="37"/>
      <c r="B86" s="701" t="s">
        <v>804</v>
      </c>
      <c r="C86" s="701"/>
      <c r="D86" s="701"/>
      <c r="E86" s="701"/>
      <c r="F86" s="701"/>
      <c r="G86" s="701"/>
      <c r="H86" s="701"/>
      <c r="I86" s="371"/>
      <c r="J86" s="371"/>
    </row>
    <row r="87" spans="1:10" ht="2.25" customHeight="1">
      <c r="A87" s="37"/>
      <c r="B87" s="21"/>
      <c r="C87" s="21"/>
      <c r="D87" s="20"/>
      <c r="E87" s="129"/>
      <c r="F87" s="21"/>
      <c r="G87" s="8"/>
      <c r="H87" s="130"/>
      <c r="I87" s="64"/>
      <c r="J87" s="64"/>
    </row>
    <row r="88" spans="1:10" ht="108" customHeight="1">
      <c r="A88" s="37"/>
      <c r="B88" s="21"/>
      <c r="C88" s="21"/>
      <c r="D88" s="20"/>
      <c r="E88" s="129"/>
      <c r="F88" s="21" t="s">
        <v>1600</v>
      </c>
      <c r="G88" s="8"/>
      <c r="H88" s="130"/>
      <c r="I88" s="64"/>
      <c r="J88" s="64"/>
    </row>
    <row r="89" spans="1:10" ht="81" customHeight="1">
      <c r="A89" s="37"/>
      <c r="B89" s="443"/>
      <c r="C89" s="21"/>
      <c r="D89" s="294" t="s">
        <v>289</v>
      </c>
      <c r="E89" s="139" t="s">
        <v>144</v>
      </c>
      <c r="F89" s="127" t="s">
        <v>145</v>
      </c>
      <c r="G89" s="8"/>
      <c r="H89" s="192">
        <v>8300</v>
      </c>
      <c r="I89" s="191">
        <f>H89*0.87</f>
        <v>7221</v>
      </c>
      <c r="J89" s="182">
        <f>H89*0.75</f>
        <v>6225</v>
      </c>
    </row>
    <row r="90" spans="1:10" ht="48" customHeight="1">
      <c r="A90" s="37"/>
      <c r="B90" s="127"/>
      <c r="C90" s="21"/>
      <c r="D90" s="131"/>
      <c r="E90" s="139" t="s">
        <v>350</v>
      </c>
      <c r="F90" s="127" t="s">
        <v>181</v>
      </c>
      <c r="G90" s="8"/>
      <c r="H90" s="433" t="s">
        <v>1459</v>
      </c>
      <c r="I90" s="434" t="s">
        <v>1459</v>
      </c>
      <c r="J90" s="435" t="s">
        <v>1459</v>
      </c>
    </row>
    <row r="91" spans="1:10" ht="48" customHeight="1" thickBot="1">
      <c r="A91" s="37"/>
      <c r="B91" s="308"/>
      <c r="C91" s="312"/>
      <c r="D91" s="316"/>
      <c r="E91" s="314" t="s">
        <v>1462</v>
      </c>
      <c r="F91" s="308" t="s">
        <v>1463</v>
      </c>
      <c r="G91" s="315"/>
      <c r="H91" s="445" t="s">
        <v>1459</v>
      </c>
      <c r="I91" s="446" t="s">
        <v>1459</v>
      </c>
      <c r="J91" s="447" t="s">
        <v>1459</v>
      </c>
    </row>
    <row r="92" spans="1:10" ht="81" customHeight="1">
      <c r="A92" s="37"/>
      <c r="B92" s="300"/>
      <c r="C92" s="21"/>
      <c r="D92" s="294" t="s">
        <v>180</v>
      </c>
      <c r="E92" s="139" t="s">
        <v>144</v>
      </c>
      <c r="F92" s="127" t="s">
        <v>145</v>
      </c>
      <c r="G92" s="8"/>
      <c r="H92" s="192">
        <v>12900</v>
      </c>
      <c r="I92" s="191">
        <f t="shared" ref="I92:I102" si="4">H92*0.87</f>
        <v>11223</v>
      </c>
      <c r="J92" s="182">
        <f t="shared" ref="J92:J102" si="5">H92*0.75</f>
        <v>9675</v>
      </c>
    </row>
    <row r="93" spans="1:10" ht="48" customHeight="1">
      <c r="A93" s="37"/>
      <c r="B93" s="127"/>
      <c r="C93" s="21"/>
      <c r="D93" s="131"/>
      <c r="E93" s="139" t="s">
        <v>350</v>
      </c>
      <c r="F93" s="127" t="s">
        <v>181</v>
      </c>
      <c r="G93" s="8"/>
      <c r="H93" s="192">
        <v>4600</v>
      </c>
      <c r="I93" s="191">
        <f t="shared" si="4"/>
        <v>4002</v>
      </c>
      <c r="J93" s="182">
        <f t="shared" si="5"/>
        <v>3450</v>
      </c>
    </row>
    <row r="94" spans="1:10" ht="48" customHeight="1">
      <c r="A94" s="37"/>
      <c r="B94" s="127"/>
      <c r="C94" s="21"/>
      <c r="D94" s="131"/>
      <c r="E94" s="310" t="s">
        <v>1258</v>
      </c>
      <c r="F94" s="127" t="s">
        <v>1672</v>
      </c>
      <c r="G94" s="8"/>
      <c r="H94" s="192">
        <v>4600</v>
      </c>
      <c r="I94" s="191">
        <f t="shared" si="4"/>
        <v>4002</v>
      </c>
      <c r="J94" s="182">
        <f t="shared" si="5"/>
        <v>3450</v>
      </c>
    </row>
    <row r="95" spans="1:10" ht="48" customHeight="1">
      <c r="A95" s="37"/>
      <c r="B95" s="127"/>
      <c r="C95" s="21"/>
      <c r="D95" s="131"/>
      <c r="E95" s="139" t="s">
        <v>146</v>
      </c>
      <c r="F95" s="127" t="s">
        <v>147</v>
      </c>
      <c r="G95" s="8"/>
      <c r="H95" s="192">
        <v>23000</v>
      </c>
      <c r="I95" s="191">
        <f t="shared" si="4"/>
        <v>20010</v>
      </c>
      <c r="J95" s="182">
        <f t="shared" si="5"/>
        <v>17250</v>
      </c>
    </row>
    <row r="96" spans="1:10" ht="48" customHeight="1">
      <c r="A96" s="37"/>
      <c r="B96" s="127"/>
      <c r="C96" s="21"/>
      <c r="D96" s="131"/>
      <c r="E96" s="139" t="s">
        <v>148</v>
      </c>
      <c r="F96" s="127" t="s">
        <v>151</v>
      </c>
      <c r="G96" s="8"/>
      <c r="H96" s="192">
        <v>69000</v>
      </c>
      <c r="I96" s="191">
        <f t="shared" si="4"/>
        <v>60030</v>
      </c>
      <c r="J96" s="182">
        <f t="shared" si="5"/>
        <v>51750</v>
      </c>
    </row>
    <row r="97" spans="1:10" ht="48" customHeight="1">
      <c r="A97" s="37"/>
      <c r="B97" s="127"/>
      <c r="C97" s="21"/>
      <c r="D97" s="131"/>
      <c r="E97" s="139" t="s">
        <v>149</v>
      </c>
      <c r="F97" s="127" t="s">
        <v>150</v>
      </c>
      <c r="G97" s="8"/>
      <c r="H97" s="192">
        <v>27600</v>
      </c>
      <c r="I97" s="191">
        <f t="shared" si="4"/>
        <v>24012</v>
      </c>
      <c r="J97" s="182">
        <f t="shared" si="5"/>
        <v>20700</v>
      </c>
    </row>
    <row r="98" spans="1:10" ht="48" customHeight="1">
      <c r="A98" s="37"/>
      <c r="B98" s="127"/>
      <c r="C98" s="21"/>
      <c r="D98" s="131"/>
      <c r="E98" s="139" t="s">
        <v>484</v>
      </c>
      <c r="F98" s="127" t="s">
        <v>485</v>
      </c>
      <c r="G98" s="8"/>
      <c r="H98" s="192">
        <v>29900</v>
      </c>
      <c r="I98" s="191">
        <f t="shared" si="4"/>
        <v>26013</v>
      </c>
      <c r="J98" s="182">
        <f t="shared" si="5"/>
        <v>22425</v>
      </c>
    </row>
    <row r="99" spans="1:10" ht="48" customHeight="1">
      <c r="A99" s="37"/>
      <c r="B99" s="127"/>
      <c r="C99" s="21"/>
      <c r="D99" s="131"/>
      <c r="E99" s="139" t="s">
        <v>152</v>
      </c>
      <c r="F99" s="127" t="s">
        <v>483</v>
      </c>
      <c r="G99" s="8"/>
      <c r="H99" s="192">
        <v>4600</v>
      </c>
      <c r="I99" s="191">
        <f t="shared" si="4"/>
        <v>4002</v>
      </c>
      <c r="J99" s="182">
        <f t="shared" si="5"/>
        <v>3450</v>
      </c>
    </row>
    <row r="100" spans="1:10" ht="48" customHeight="1">
      <c r="A100" s="37"/>
      <c r="B100" s="127"/>
      <c r="C100" s="21"/>
      <c r="D100" s="131"/>
      <c r="E100" s="139" t="s">
        <v>1257</v>
      </c>
      <c r="F100" s="127" t="s">
        <v>825</v>
      </c>
      <c r="G100" s="8"/>
      <c r="H100" s="192">
        <v>6900</v>
      </c>
      <c r="I100" s="191">
        <f t="shared" si="4"/>
        <v>6003</v>
      </c>
      <c r="J100" s="182">
        <f t="shared" si="5"/>
        <v>5175</v>
      </c>
    </row>
    <row r="101" spans="1:10" ht="48" customHeight="1">
      <c r="A101" s="37"/>
      <c r="B101" s="127"/>
      <c r="C101" s="21"/>
      <c r="D101" s="131"/>
      <c r="E101" s="139" t="s">
        <v>1254</v>
      </c>
      <c r="F101" s="127" t="s">
        <v>1673</v>
      </c>
      <c r="G101" s="8"/>
      <c r="H101" s="192">
        <v>4600</v>
      </c>
      <c r="I101" s="191">
        <f t="shared" si="4"/>
        <v>4002</v>
      </c>
      <c r="J101" s="182">
        <f t="shared" si="5"/>
        <v>3450</v>
      </c>
    </row>
    <row r="102" spans="1:10" ht="48" customHeight="1">
      <c r="A102" s="37"/>
      <c r="B102" s="127"/>
      <c r="C102" s="21"/>
      <c r="D102" s="448"/>
      <c r="E102" s="444" t="s">
        <v>1253</v>
      </c>
      <c r="F102" s="326" t="s">
        <v>1674</v>
      </c>
      <c r="G102" s="8"/>
      <c r="H102" s="192">
        <v>6900</v>
      </c>
      <c r="I102" s="191">
        <f t="shared" si="4"/>
        <v>6003</v>
      </c>
      <c r="J102" s="182">
        <f t="shared" si="5"/>
        <v>5175</v>
      </c>
    </row>
    <row r="103" spans="1:10" ht="48" customHeight="1">
      <c r="A103" s="37"/>
      <c r="B103" s="127"/>
      <c r="C103" s="21"/>
      <c r="D103" s="131"/>
      <c r="E103" s="139" t="s">
        <v>1462</v>
      </c>
      <c r="F103" s="127" t="s">
        <v>1463</v>
      </c>
      <c r="G103" s="8"/>
      <c r="H103" s="433" t="s">
        <v>1459</v>
      </c>
      <c r="I103" s="434" t="s">
        <v>1459</v>
      </c>
      <c r="J103" s="435" t="s">
        <v>1459</v>
      </c>
    </row>
    <row r="104" spans="1:10" ht="48" customHeight="1" thickBot="1">
      <c r="A104" s="37"/>
      <c r="B104" s="308"/>
      <c r="C104" s="312"/>
      <c r="D104" s="316"/>
      <c r="E104" s="314" t="s">
        <v>1460</v>
      </c>
      <c r="F104" s="308" t="s">
        <v>1461</v>
      </c>
      <c r="G104" s="315"/>
      <c r="H104" s="445" t="s">
        <v>1459</v>
      </c>
      <c r="I104" s="446" t="s">
        <v>1459</v>
      </c>
      <c r="J104" s="447" t="s">
        <v>1459</v>
      </c>
    </row>
    <row r="105" spans="1:10" ht="81" customHeight="1">
      <c r="A105" s="37"/>
      <c r="B105" s="127"/>
      <c r="C105" s="21"/>
      <c r="D105" s="454" t="s">
        <v>557</v>
      </c>
      <c r="E105" s="139" t="s">
        <v>144</v>
      </c>
      <c r="F105" s="127" t="s">
        <v>927</v>
      </c>
      <c r="G105" s="8"/>
      <c r="H105" s="192">
        <v>16100</v>
      </c>
      <c r="I105" s="191">
        <f>H105*0.87</f>
        <v>14007</v>
      </c>
      <c r="J105" s="182">
        <f>H105*0.75</f>
        <v>12075</v>
      </c>
    </row>
    <row r="106" spans="1:10" ht="48" customHeight="1">
      <c r="A106" s="37"/>
      <c r="B106" s="127"/>
      <c r="C106" s="21"/>
      <c r="D106" s="131"/>
      <c r="E106" s="139" t="s">
        <v>350</v>
      </c>
      <c r="F106" s="127" t="s">
        <v>181</v>
      </c>
      <c r="G106" s="8"/>
      <c r="H106" s="192">
        <v>4600</v>
      </c>
      <c r="I106" s="191">
        <f>H106*0.87</f>
        <v>4002</v>
      </c>
      <c r="J106" s="182">
        <f>H106*0.75</f>
        <v>3450</v>
      </c>
    </row>
    <row r="107" spans="1:10" ht="48" customHeight="1">
      <c r="A107" s="37"/>
      <c r="B107" s="127"/>
      <c r="C107" s="21"/>
      <c r="D107" s="131"/>
      <c r="E107" s="310" t="s">
        <v>1258</v>
      </c>
      <c r="F107" s="127" t="s">
        <v>1672</v>
      </c>
      <c r="G107" s="8"/>
      <c r="H107" s="433" t="s">
        <v>1459</v>
      </c>
      <c r="I107" s="434" t="s">
        <v>1459</v>
      </c>
      <c r="J107" s="435" t="s">
        <v>1459</v>
      </c>
    </row>
    <row r="108" spans="1:10" ht="48" customHeight="1">
      <c r="A108" s="37"/>
      <c r="B108" s="127"/>
      <c r="C108" s="21"/>
      <c r="D108" s="131"/>
      <c r="E108" s="139" t="s">
        <v>146</v>
      </c>
      <c r="F108" s="127" t="s">
        <v>147</v>
      </c>
      <c r="G108" s="8"/>
      <c r="H108" s="192">
        <v>23000</v>
      </c>
      <c r="I108" s="191">
        <f>H108*0.87</f>
        <v>20010</v>
      </c>
      <c r="J108" s="182">
        <f>H108*0.75</f>
        <v>17250</v>
      </c>
    </row>
    <row r="109" spans="1:10" ht="48" customHeight="1">
      <c r="A109" s="37"/>
      <c r="B109" s="127"/>
      <c r="C109" s="21"/>
      <c r="D109" s="131"/>
      <c r="E109" s="139" t="s">
        <v>148</v>
      </c>
      <c r="F109" s="127" t="s">
        <v>151</v>
      </c>
      <c r="G109" s="8"/>
      <c r="H109" s="192">
        <v>69000</v>
      </c>
      <c r="I109" s="191">
        <f>H109*0.87</f>
        <v>60030</v>
      </c>
      <c r="J109" s="182">
        <f>H109*0.75</f>
        <v>51750</v>
      </c>
    </row>
    <row r="110" spans="1:10" ht="48" customHeight="1">
      <c r="A110" s="37"/>
      <c r="B110" s="127"/>
      <c r="C110" s="21"/>
      <c r="D110" s="131"/>
      <c r="E110" s="139" t="s">
        <v>149</v>
      </c>
      <c r="F110" s="127" t="s">
        <v>150</v>
      </c>
      <c r="G110" s="8"/>
      <c r="H110" s="192">
        <v>27600</v>
      </c>
      <c r="I110" s="191">
        <f>H110*0.87</f>
        <v>24012</v>
      </c>
      <c r="J110" s="182">
        <f>H110*0.75</f>
        <v>20700</v>
      </c>
    </row>
    <row r="111" spans="1:10" ht="48" customHeight="1">
      <c r="A111" s="37"/>
      <c r="B111" s="127"/>
      <c r="C111" s="21"/>
      <c r="D111" s="131"/>
      <c r="E111" s="139" t="s">
        <v>484</v>
      </c>
      <c r="F111" s="127" t="s">
        <v>485</v>
      </c>
      <c r="G111" s="8"/>
      <c r="H111" s="192">
        <v>29900</v>
      </c>
      <c r="I111" s="191">
        <f>H111*0.87</f>
        <v>26013</v>
      </c>
      <c r="J111" s="182">
        <f>H111*0.75</f>
        <v>22425</v>
      </c>
    </row>
    <row r="112" spans="1:10" ht="48" customHeight="1">
      <c r="A112" s="37"/>
      <c r="B112" s="127"/>
      <c r="C112" s="21"/>
      <c r="D112" s="131"/>
      <c r="E112" s="139" t="s">
        <v>152</v>
      </c>
      <c r="F112" s="127" t="s">
        <v>483</v>
      </c>
      <c r="G112" s="8"/>
      <c r="H112" s="433" t="s">
        <v>1459</v>
      </c>
      <c r="I112" s="434" t="s">
        <v>1459</v>
      </c>
      <c r="J112" s="435" t="s">
        <v>1459</v>
      </c>
    </row>
    <row r="113" spans="1:10" ht="48" customHeight="1">
      <c r="A113" s="37"/>
      <c r="B113" s="127"/>
      <c r="C113" s="21"/>
      <c r="D113" s="131"/>
      <c r="E113" s="139" t="s">
        <v>1257</v>
      </c>
      <c r="F113" s="127" t="s">
        <v>825</v>
      </c>
      <c r="G113" s="8"/>
      <c r="H113" s="433" t="s">
        <v>1459</v>
      </c>
      <c r="I113" s="434" t="s">
        <v>1459</v>
      </c>
      <c r="J113" s="435" t="s">
        <v>1459</v>
      </c>
    </row>
    <row r="114" spans="1:10" ht="48" customHeight="1">
      <c r="A114" s="37"/>
      <c r="B114" s="127"/>
      <c r="C114" s="21"/>
      <c r="D114" s="131"/>
      <c r="E114" s="139" t="s">
        <v>1254</v>
      </c>
      <c r="F114" s="127" t="s">
        <v>1673</v>
      </c>
      <c r="G114" s="8"/>
      <c r="H114" s="192">
        <v>5600</v>
      </c>
      <c r="I114" s="191">
        <f>H114*0.87</f>
        <v>4872</v>
      </c>
      <c r="J114" s="182">
        <f>H114*0.75</f>
        <v>4200</v>
      </c>
    </row>
    <row r="115" spans="1:10" ht="48" customHeight="1">
      <c r="A115" s="37"/>
      <c r="B115" s="127"/>
      <c r="C115" s="21"/>
      <c r="D115" s="131"/>
      <c r="E115" s="444" t="s">
        <v>1253</v>
      </c>
      <c r="F115" s="326" t="s">
        <v>1674</v>
      </c>
      <c r="G115" s="8"/>
      <c r="H115" s="433" t="s">
        <v>1459</v>
      </c>
      <c r="I115" s="434" t="s">
        <v>1459</v>
      </c>
      <c r="J115" s="435" t="s">
        <v>1459</v>
      </c>
    </row>
    <row r="116" spans="1:10" ht="48" customHeight="1">
      <c r="A116" s="37"/>
      <c r="B116" s="127"/>
      <c r="C116" s="21"/>
      <c r="D116" s="131"/>
      <c r="E116" s="139" t="s">
        <v>1462</v>
      </c>
      <c r="F116" s="127" t="s">
        <v>1463</v>
      </c>
      <c r="G116" s="8"/>
      <c r="H116" s="433" t="s">
        <v>1459</v>
      </c>
      <c r="I116" s="434" t="s">
        <v>1459</v>
      </c>
      <c r="J116" s="435" t="s">
        <v>1459</v>
      </c>
    </row>
    <row r="117" spans="1:10" ht="48" customHeight="1" thickBot="1">
      <c r="A117" s="37"/>
      <c r="B117" s="308"/>
      <c r="C117" s="312"/>
      <c r="D117" s="316"/>
      <c r="E117" s="314" t="s">
        <v>1460</v>
      </c>
      <c r="F117" s="308" t="s">
        <v>1461</v>
      </c>
      <c r="G117" s="315"/>
      <c r="H117" s="445" t="s">
        <v>1459</v>
      </c>
      <c r="I117" s="446" t="s">
        <v>1459</v>
      </c>
      <c r="J117" s="447" t="s">
        <v>1459</v>
      </c>
    </row>
    <row r="118" spans="1:10" ht="81" customHeight="1" thickBot="1">
      <c r="A118" s="37"/>
      <c r="B118" s="455"/>
      <c r="C118" s="456"/>
      <c r="D118" s="457" t="s">
        <v>928</v>
      </c>
      <c r="E118" s="458" t="s">
        <v>929</v>
      </c>
      <c r="F118" s="455" t="s">
        <v>248</v>
      </c>
      <c r="G118" s="459"/>
      <c r="H118" s="487">
        <v>105800</v>
      </c>
      <c r="I118" s="488">
        <f>H118*0.87</f>
        <v>92046</v>
      </c>
      <c r="J118" s="489">
        <f>H118*0.75</f>
        <v>79350</v>
      </c>
    </row>
    <row r="119" spans="1:10" ht="48" customHeight="1">
      <c r="A119" s="37"/>
      <c r="B119" s="300"/>
      <c r="C119" s="21"/>
      <c r="D119" s="453"/>
      <c r="E119" s="311" t="s">
        <v>1255</v>
      </c>
      <c r="F119" s="300" t="s">
        <v>1380</v>
      </c>
      <c r="G119" s="8"/>
      <c r="H119" s="486">
        <v>55700</v>
      </c>
      <c r="I119" s="484">
        <f t="shared" ref="I119:I125" si="6">H119*0.95</f>
        <v>52915</v>
      </c>
      <c r="J119" s="485">
        <f t="shared" ref="J119:J125" si="7">H119*0.9</f>
        <v>50130</v>
      </c>
    </row>
    <row r="120" spans="1:10" ht="48" customHeight="1" thickBot="1">
      <c r="A120" s="37"/>
      <c r="B120" s="308"/>
      <c r="C120" s="312"/>
      <c r="D120" s="316"/>
      <c r="E120" s="313" t="s">
        <v>1256</v>
      </c>
      <c r="F120" s="308" t="s">
        <v>1100</v>
      </c>
      <c r="G120" s="315"/>
      <c r="H120" s="490">
        <v>34300</v>
      </c>
      <c r="I120" s="491">
        <f t="shared" si="6"/>
        <v>32585</v>
      </c>
      <c r="J120" s="492">
        <f t="shared" si="7"/>
        <v>30870</v>
      </c>
    </row>
    <row r="121" spans="1:10" ht="48" customHeight="1">
      <c r="A121" s="37"/>
      <c r="B121" s="300"/>
      <c r="C121" s="21"/>
      <c r="D121" s="453"/>
      <c r="E121" s="311" t="s">
        <v>1379</v>
      </c>
      <c r="F121" s="300" t="s">
        <v>1381</v>
      </c>
      <c r="G121" s="8"/>
      <c r="H121" s="486">
        <v>55700</v>
      </c>
      <c r="I121" s="484">
        <f t="shared" si="6"/>
        <v>52915</v>
      </c>
      <c r="J121" s="485">
        <f t="shared" si="7"/>
        <v>50130</v>
      </c>
    </row>
    <row r="122" spans="1:10" ht="48" customHeight="1" thickBot="1">
      <c r="A122" s="37"/>
      <c r="B122" s="308"/>
      <c r="C122" s="312"/>
      <c r="D122" s="316"/>
      <c r="E122" s="313" t="s">
        <v>1256</v>
      </c>
      <c r="F122" s="308" t="s">
        <v>1382</v>
      </c>
      <c r="G122" s="315"/>
      <c r="H122" s="490">
        <v>50600</v>
      </c>
      <c r="I122" s="491">
        <f t="shared" si="6"/>
        <v>48070</v>
      </c>
      <c r="J122" s="492">
        <f t="shared" si="7"/>
        <v>45540</v>
      </c>
    </row>
    <row r="123" spans="1:10" ht="48" customHeight="1">
      <c r="A123" s="37"/>
      <c r="B123" s="300"/>
      <c r="C123" s="21"/>
      <c r="D123" s="453"/>
      <c r="E123" s="379" t="s">
        <v>12</v>
      </c>
      <c r="F123" s="300" t="s">
        <v>13</v>
      </c>
      <c r="G123" s="8"/>
      <c r="H123" s="486">
        <v>608600</v>
      </c>
      <c r="I123" s="484">
        <f t="shared" si="6"/>
        <v>578170</v>
      </c>
      <c r="J123" s="485">
        <f t="shared" si="7"/>
        <v>547740</v>
      </c>
    </row>
    <row r="124" spans="1:10" ht="48" customHeight="1">
      <c r="A124" s="37"/>
      <c r="B124" s="376"/>
      <c r="C124" s="21"/>
      <c r="D124" s="20"/>
      <c r="E124" s="379" t="s">
        <v>15</v>
      </c>
      <c r="F124" s="300" t="s">
        <v>659</v>
      </c>
      <c r="G124" s="8"/>
      <c r="H124" s="185">
        <v>1375000</v>
      </c>
      <c r="I124" s="484">
        <f t="shared" si="6"/>
        <v>1306250</v>
      </c>
      <c r="J124" s="485">
        <f t="shared" si="7"/>
        <v>1237500</v>
      </c>
    </row>
    <row r="125" spans="1:10" ht="48" customHeight="1">
      <c r="A125" s="37"/>
      <c r="B125" s="331"/>
      <c r="C125" s="328"/>
      <c r="D125" s="20"/>
      <c r="E125" s="310" t="s">
        <v>15</v>
      </c>
      <c r="F125" s="127" t="s">
        <v>14</v>
      </c>
      <c r="G125" s="8"/>
      <c r="H125" s="185">
        <v>3042900</v>
      </c>
      <c r="I125" s="484">
        <f t="shared" si="6"/>
        <v>2890755</v>
      </c>
      <c r="J125" s="485">
        <f t="shared" si="7"/>
        <v>2738610</v>
      </c>
    </row>
    <row r="126" spans="1:10" ht="48" customHeight="1" thickBot="1">
      <c r="A126" s="37"/>
      <c r="B126" s="308"/>
      <c r="C126" s="308"/>
      <c r="D126" s="316" t="s">
        <v>140</v>
      </c>
      <c r="E126" s="449" t="s">
        <v>15</v>
      </c>
      <c r="F126" s="308" t="s">
        <v>849</v>
      </c>
      <c r="G126" s="315"/>
      <c r="H126" s="450" t="s">
        <v>972</v>
      </c>
      <c r="I126" s="451" t="s">
        <v>972</v>
      </c>
      <c r="J126" s="452" t="s">
        <v>972</v>
      </c>
    </row>
    <row r="127" spans="1:10" ht="48" customHeight="1">
      <c r="A127" s="37"/>
      <c r="B127" s="376"/>
      <c r="C127" s="21"/>
      <c r="D127" s="377"/>
      <c r="E127" s="378" t="s">
        <v>142</v>
      </c>
      <c r="F127" s="300" t="s">
        <v>1701</v>
      </c>
      <c r="G127" s="8"/>
      <c r="H127" s="486">
        <v>108200</v>
      </c>
      <c r="I127" s="484">
        <f t="shared" ref="I127:I144" si="8">H127*0.95</f>
        <v>102790</v>
      </c>
      <c r="J127" s="485">
        <f t="shared" ref="J127:J144" si="9">H127*0.9</f>
        <v>97380</v>
      </c>
    </row>
    <row r="128" spans="1:10" ht="48" customHeight="1">
      <c r="A128" s="37"/>
      <c r="B128" s="331"/>
      <c r="C128" s="328"/>
      <c r="D128" s="332"/>
      <c r="E128" s="333" t="s">
        <v>142</v>
      </c>
      <c r="F128" s="127" t="s">
        <v>926</v>
      </c>
      <c r="G128" s="8"/>
      <c r="H128" s="185">
        <v>208700</v>
      </c>
      <c r="I128" s="484">
        <f t="shared" si="8"/>
        <v>198265</v>
      </c>
      <c r="J128" s="485">
        <f t="shared" si="9"/>
        <v>187830</v>
      </c>
    </row>
    <row r="129" spans="1:10" ht="48" customHeight="1">
      <c r="A129" s="37"/>
      <c r="B129" s="127"/>
      <c r="C129" s="21"/>
      <c r="D129" s="131"/>
      <c r="E129" s="334" t="s">
        <v>142</v>
      </c>
      <c r="F129" s="127" t="s">
        <v>1334</v>
      </c>
      <c r="G129" s="8"/>
      <c r="H129" s="185">
        <v>304700</v>
      </c>
      <c r="I129" s="484">
        <f t="shared" si="8"/>
        <v>289465</v>
      </c>
      <c r="J129" s="485">
        <f t="shared" si="9"/>
        <v>274230</v>
      </c>
    </row>
    <row r="130" spans="1:10" ht="48" customHeight="1">
      <c r="A130" s="37"/>
      <c r="B130" s="127"/>
      <c r="C130" s="21"/>
      <c r="D130" s="131" t="s">
        <v>140</v>
      </c>
      <c r="E130" s="334" t="s">
        <v>142</v>
      </c>
      <c r="F130" s="127" t="s">
        <v>401</v>
      </c>
      <c r="G130" s="8"/>
      <c r="H130" s="185">
        <v>371000</v>
      </c>
      <c r="I130" s="484">
        <f t="shared" si="8"/>
        <v>352450</v>
      </c>
      <c r="J130" s="485">
        <f t="shared" si="9"/>
        <v>333900</v>
      </c>
    </row>
    <row r="131" spans="1:10" ht="48" customHeight="1">
      <c r="A131" s="37"/>
      <c r="B131" s="127"/>
      <c r="C131" s="21"/>
      <c r="D131" s="131" t="s">
        <v>141</v>
      </c>
      <c r="E131" s="334" t="s">
        <v>142</v>
      </c>
      <c r="F131" s="127" t="s">
        <v>400</v>
      </c>
      <c r="G131" s="8"/>
      <c r="H131" s="185">
        <v>410800</v>
      </c>
      <c r="I131" s="484">
        <f t="shared" si="8"/>
        <v>390260</v>
      </c>
      <c r="J131" s="485">
        <f t="shared" si="9"/>
        <v>369720</v>
      </c>
    </row>
    <row r="132" spans="1:10" ht="48" customHeight="1">
      <c r="A132" s="37"/>
      <c r="B132" s="127"/>
      <c r="C132" s="21"/>
      <c r="D132" s="131"/>
      <c r="E132" s="334" t="s">
        <v>142</v>
      </c>
      <c r="F132" s="127" t="s">
        <v>399</v>
      </c>
      <c r="G132" s="8"/>
      <c r="H132" s="185">
        <v>450500</v>
      </c>
      <c r="I132" s="484">
        <f t="shared" si="8"/>
        <v>427975</v>
      </c>
      <c r="J132" s="485">
        <f t="shared" si="9"/>
        <v>405450</v>
      </c>
    </row>
    <row r="133" spans="1:10" ht="48" customHeight="1">
      <c r="A133" s="37"/>
      <c r="B133" s="127"/>
      <c r="C133" s="21"/>
      <c r="D133" s="131" t="s">
        <v>140</v>
      </c>
      <c r="E133" s="334" t="s">
        <v>142</v>
      </c>
      <c r="F133" s="127" t="s">
        <v>1502</v>
      </c>
      <c r="G133" s="8"/>
      <c r="H133" s="185">
        <v>530000</v>
      </c>
      <c r="I133" s="484">
        <f t="shared" si="8"/>
        <v>503500</v>
      </c>
      <c r="J133" s="485">
        <f t="shared" si="9"/>
        <v>477000</v>
      </c>
    </row>
    <row r="134" spans="1:10" ht="48" customHeight="1">
      <c r="A134" s="37"/>
      <c r="B134" s="127"/>
      <c r="C134" s="21"/>
      <c r="D134" s="131" t="s">
        <v>141</v>
      </c>
      <c r="E134" s="334" t="s">
        <v>142</v>
      </c>
      <c r="F134" s="127" t="s">
        <v>327</v>
      </c>
      <c r="G134" s="8"/>
      <c r="H134" s="185">
        <v>609500</v>
      </c>
      <c r="I134" s="484">
        <f t="shared" si="8"/>
        <v>579025</v>
      </c>
      <c r="J134" s="485">
        <f t="shared" si="9"/>
        <v>548550</v>
      </c>
    </row>
    <row r="135" spans="1:10" ht="48" customHeight="1">
      <c r="A135" s="37"/>
      <c r="B135" s="127"/>
      <c r="C135" s="21"/>
      <c r="D135" s="131"/>
      <c r="E135" s="334" t="s">
        <v>142</v>
      </c>
      <c r="F135" s="127" t="s">
        <v>328</v>
      </c>
      <c r="G135" s="8"/>
      <c r="H135" s="185">
        <v>688900</v>
      </c>
      <c r="I135" s="484">
        <f t="shared" si="8"/>
        <v>654455</v>
      </c>
      <c r="J135" s="485">
        <f t="shared" si="9"/>
        <v>620010</v>
      </c>
    </row>
    <row r="136" spans="1:10" ht="48" customHeight="1">
      <c r="A136" s="37"/>
      <c r="B136" s="127"/>
      <c r="C136" s="21"/>
      <c r="D136" s="131"/>
      <c r="E136" s="334" t="s">
        <v>142</v>
      </c>
      <c r="F136" s="127" t="s">
        <v>329</v>
      </c>
      <c r="G136" s="8"/>
      <c r="H136" s="185">
        <v>824400</v>
      </c>
      <c r="I136" s="484">
        <f t="shared" si="8"/>
        <v>783180</v>
      </c>
      <c r="J136" s="485">
        <f t="shared" si="9"/>
        <v>741960</v>
      </c>
    </row>
    <row r="137" spans="1:10" ht="48" customHeight="1">
      <c r="A137" s="37"/>
      <c r="B137" s="329"/>
      <c r="C137" s="327"/>
      <c r="D137" s="330"/>
      <c r="E137" s="333" t="s">
        <v>142</v>
      </c>
      <c r="F137" s="127" t="s">
        <v>143</v>
      </c>
      <c r="G137" s="8"/>
      <c r="H137" s="185">
        <v>195700</v>
      </c>
      <c r="I137" s="484">
        <f t="shared" si="8"/>
        <v>185915</v>
      </c>
      <c r="J137" s="485">
        <f t="shared" si="9"/>
        <v>176130</v>
      </c>
    </row>
    <row r="138" spans="1:10" ht="48" customHeight="1">
      <c r="A138" s="37"/>
      <c r="B138" s="331"/>
      <c r="C138" s="328"/>
      <c r="D138" s="332"/>
      <c r="E138" s="333" t="s">
        <v>142</v>
      </c>
      <c r="F138" s="127" t="s">
        <v>54</v>
      </c>
      <c r="G138" s="8"/>
      <c r="H138" s="185">
        <v>304700</v>
      </c>
      <c r="I138" s="484">
        <f t="shared" si="8"/>
        <v>289465</v>
      </c>
      <c r="J138" s="485">
        <f t="shared" si="9"/>
        <v>274230</v>
      </c>
    </row>
    <row r="139" spans="1:10" ht="48" customHeight="1">
      <c r="A139" s="37"/>
      <c r="B139" s="127"/>
      <c r="C139" s="21"/>
      <c r="D139" s="131"/>
      <c r="E139" s="334" t="s">
        <v>142</v>
      </c>
      <c r="F139" s="127" t="s">
        <v>55</v>
      </c>
      <c r="G139" s="8"/>
      <c r="H139" s="185">
        <v>371000</v>
      </c>
      <c r="I139" s="484">
        <f t="shared" si="8"/>
        <v>352450</v>
      </c>
      <c r="J139" s="485">
        <f t="shared" si="9"/>
        <v>333900</v>
      </c>
    </row>
    <row r="140" spans="1:10" ht="48" customHeight="1">
      <c r="A140" s="37"/>
      <c r="B140" s="127"/>
      <c r="C140" s="21"/>
      <c r="D140" s="131" t="s">
        <v>140</v>
      </c>
      <c r="E140" s="334" t="s">
        <v>142</v>
      </c>
      <c r="F140" s="127" t="s">
        <v>56</v>
      </c>
      <c r="G140" s="8"/>
      <c r="H140" s="185">
        <v>437200</v>
      </c>
      <c r="I140" s="484">
        <f t="shared" si="8"/>
        <v>415340</v>
      </c>
      <c r="J140" s="485">
        <f t="shared" si="9"/>
        <v>393480</v>
      </c>
    </row>
    <row r="141" spans="1:10" ht="48" customHeight="1">
      <c r="A141" s="37"/>
      <c r="B141" s="127"/>
      <c r="C141" s="21"/>
      <c r="D141" s="131" t="s">
        <v>141</v>
      </c>
      <c r="E141" s="334" t="s">
        <v>142</v>
      </c>
      <c r="F141" s="127" t="s">
        <v>700</v>
      </c>
      <c r="G141" s="8"/>
      <c r="H141" s="185">
        <v>503500</v>
      </c>
      <c r="I141" s="484">
        <f t="shared" si="8"/>
        <v>478325</v>
      </c>
      <c r="J141" s="485">
        <f t="shared" si="9"/>
        <v>453150</v>
      </c>
    </row>
    <row r="142" spans="1:10" ht="48" customHeight="1">
      <c r="A142" s="37"/>
      <c r="B142" s="127"/>
      <c r="C142" s="21"/>
      <c r="D142" s="131"/>
      <c r="E142" s="334" t="s">
        <v>142</v>
      </c>
      <c r="F142" s="127" t="s">
        <v>701</v>
      </c>
      <c r="G142" s="8"/>
      <c r="H142" s="185">
        <v>569700</v>
      </c>
      <c r="I142" s="484">
        <f t="shared" si="8"/>
        <v>541215</v>
      </c>
      <c r="J142" s="485">
        <f t="shared" si="9"/>
        <v>512730</v>
      </c>
    </row>
    <row r="143" spans="1:10" ht="48" customHeight="1">
      <c r="A143" s="37"/>
      <c r="B143" s="127"/>
      <c r="C143" s="21"/>
      <c r="D143" s="131"/>
      <c r="E143" s="333" t="s">
        <v>142</v>
      </c>
      <c r="F143" s="127" t="s">
        <v>702</v>
      </c>
      <c r="G143" s="8"/>
      <c r="H143" s="185">
        <v>636000</v>
      </c>
      <c r="I143" s="484">
        <f t="shared" si="8"/>
        <v>604200</v>
      </c>
      <c r="J143" s="485">
        <f t="shared" si="9"/>
        <v>572400</v>
      </c>
    </row>
    <row r="144" spans="1:10" ht="48" customHeight="1">
      <c r="A144" s="37"/>
      <c r="B144" s="127"/>
      <c r="C144" s="21"/>
      <c r="D144" s="131"/>
      <c r="E144" s="333" t="s">
        <v>142</v>
      </c>
      <c r="F144" s="127" t="s">
        <v>1700</v>
      </c>
      <c r="G144" s="8"/>
      <c r="H144" s="185">
        <v>702200</v>
      </c>
      <c r="I144" s="484">
        <f t="shared" si="8"/>
        <v>667090</v>
      </c>
      <c r="J144" s="485">
        <f t="shared" si="9"/>
        <v>631980</v>
      </c>
    </row>
    <row r="145" spans="1:11" ht="2.25" customHeight="1">
      <c r="A145" s="37"/>
      <c r="B145" s="21"/>
      <c r="C145" s="21"/>
      <c r="D145" s="20"/>
      <c r="E145" s="383"/>
      <c r="F145" s="21"/>
      <c r="G145" s="8"/>
      <c r="H145" s="359"/>
      <c r="I145" s="384"/>
      <c r="J145" s="385"/>
    </row>
    <row r="146" spans="1:11" ht="15" customHeight="1">
      <c r="A146" s="37"/>
      <c r="B146" s="704" t="s">
        <v>707</v>
      </c>
      <c r="C146" s="704"/>
      <c r="D146" s="704"/>
      <c r="E146" s="704"/>
      <c r="F146" s="704"/>
      <c r="G146" s="704"/>
      <c r="H146" s="704"/>
      <c r="I146" s="365"/>
      <c r="J146" s="365"/>
    </row>
    <row r="147" spans="1:11" ht="2.25" customHeight="1">
      <c r="A147" s="37"/>
      <c r="B147" s="21"/>
      <c r="C147" s="21"/>
      <c r="D147" s="20"/>
      <c r="E147" s="383"/>
      <c r="F147" s="21"/>
      <c r="G147" s="8"/>
      <c r="H147" s="359"/>
      <c r="I147" s="384"/>
      <c r="J147" s="385"/>
    </row>
    <row r="148" spans="1:11" ht="113.25" customHeight="1">
      <c r="A148" s="37"/>
      <c r="B148" s="21"/>
      <c r="C148" s="21"/>
      <c r="D148" s="20"/>
      <c r="E148" s="383"/>
      <c r="F148" s="21"/>
      <c r="G148" s="8"/>
      <c r="H148" s="359"/>
      <c r="I148" s="384"/>
      <c r="J148" s="385"/>
    </row>
    <row r="149" spans="1:11" ht="66" customHeight="1">
      <c r="A149" s="37"/>
      <c r="B149" s="726" t="s">
        <v>390</v>
      </c>
      <c r="C149" s="726"/>
      <c r="D149" s="726"/>
      <c r="E149" s="726"/>
      <c r="F149" s="726"/>
      <c r="G149" s="726"/>
      <c r="H149" s="726"/>
      <c r="I149" s="384"/>
      <c r="J149" s="385"/>
    </row>
    <row r="150" spans="1:11" ht="78.75" customHeight="1">
      <c r="A150" s="37"/>
      <c r="B150" s="127"/>
      <c r="C150" s="327"/>
      <c r="D150" s="131" t="s">
        <v>218</v>
      </c>
      <c r="E150" s="139" t="s">
        <v>221</v>
      </c>
      <c r="F150" s="387" t="s">
        <v>971</v>
      </c>
      <c r="G150" s="386"/>
      <c r="H150" s="388" t="s">
        <v>972</v>
      </c>
      <c r="I150" s="389" t="s">
        <v>972</v>
      </c>
      <c r="J150" s="390" t="s">
        <v>972</v>
      </c>
    </row>
    <row r="151" spans="1:11" ht="78.75" customHeight="1">
      <c r="A151" s="37"/>
      <c r="B151" s="127"/>
      <c r="C151" s="327"/>
      <c r="D151" s="131" t="s">
        <v>222</v>
      </c>
      <c r="E151" s="139" t="s">
        <v>223</v>
      </c>
      <c r="F151" s="387" t="s">
        <v>973</v>
      </c>
      <c r="G151" s="386"/>
      <c r="H151" s="388" t="s">
        <v>972</v>
      </c>
      <c r="I151" s="389" t="s">
        <v>972</v>
      </c>
      <c r="J151" s="390" t="s">
        <v>972</v>
      </c>
    </row>
    <row r="152" spans="1:11" ht="2.25" customHeight="1">
      <c r="A152" s="37"/>
      <c r="B152" s="21"/>
      <c r="C152" s="21"/>
      <c r="D152" s="20"/>
      <c r="E152" s="129"/>
      <c r="F152" s="391"/>
      <c r="G152" s="8"/>
      <c r="H152" s="130"/>
      <c r="I152" s="64"/>
      <c r="J152" s="64"/>
    </row>
    <row r="153" spans="1:11" ht="15" customHeight="1">
      <c r="A153" s="86"/>
      <c r="B153" s="704" t="s">
        <v>2</v>
      </c>
      <c r="C153" s="704"/>
      <c r="D153" s="704"/>
      <c r="E153" s="704"/>
      <c r="F153" s="704"/>
      <c r="G153" s="704"/>
      <c r="H153" s="704"/>
      <c r="I153" s="365"/>
      <c r="J153" s="365"/>
    </row>
    <row r="154" spans="1:11" ht="2.25" customHeight="1">
      <c r="H154" s="87"/>
      <c r="I154" s="88"/>
      <c r="J154" s="88"/>
    </row>
    <row r="155" spans="1:11" ht="49.5" customHeight="1">
      <c r="B155" s="711"/>
      <c r="C155" s="86"/>
      <c r="D155" s="159" t="s">
        <v>1436</v>
      </c>
      <c r="E155" s="160" t="s">
        <v>1151</v>
      </c>
      <c r="F155" s="135" t="s">
        <v>617</v>
      </c>
      <c r="G155" s="86"/>
      <c r="H155" s="179">
        <v>83700</v>
      </c>
      <c r="I155" s="195">
        <f>H155*0.98</f>
        <v>82026</v>
      </c>
      <c r="J155" s="181">
        <f>H155*0.96</f>
        <v>80352</v>
      </c>
      <c r="K155" s="1"/>
    </row>
    <row r="156" spans="1:11" ht="49.5" customHeight="1">
      <c r="B156" s="711"/>
      <c r="C156" s="91"/>
      <c r="D156" s="159" t="s">
        <v>1436</v>
      </c>
      <c r="E156" s="160" t="s">
        <v>1152</v>
      </c>
      <c r="F156" s="135" t="s">
        <v>1252</v>
      </c>
      <c r="G156" s="91"/>
      <c r="H156" s="179">
        <v>97500</v>
      </c>
      <c r="I156" s="195">
        <f>H156*0.98</f>
        <v>95550</v>
      </c>
      <c r="J156" s="181">
        <f>H156*0.96</f>
        <v>93600</v>
      </c>
      <c r="K156" s="1"/>
    </row>
    <row r="157" spans="1:11" ht="49.5" customHeight="1">
      <c r="B157" s="711"/>
      <c r="C157" s="91"/>
      <c r="D157" s="159" t="s">
        <v>1436</v>
      </c>
      <c r="E157" s="160" t="s">
        <v>1153</v>
      </c>
      <c r="F157" s="135" t="s">
        <v>898</v>
      </c>
      <c r="G157" s="91"/>
      <c r="H157" s="179">
        <v>152800</v>
      </c>
      <c r="I157" s="195">
        <f>H157*0.95</f>
        <v>145160</v>
      </c>
      <c r="J157" s="181">
        <f>H157*0.9</f>
        <v>137520</v>
      </c>
      <c r="K157" s="1"/>
    </row>
    <row r="158" spans="1:11" ht="49.5" customHeight="1">
      <c r="B158" s="711"/>
      <c r="C158" s="86"/>
      <c r="D158" s="159" t="s">
        <v>1436</v>
      </c>
      <c r="E158" s="160" t="s">
        <v>1154</v>
      </c>
      <c r="F158" s="135" t="s">
        <v>595</v>
      </c>
      <c r="G158" s="86"/>
      <c r="H158" s="179">
        <v>226800</v>
      </c>
      <c r="I158" s="195">
        <f>H158*0.95</f>
        <v>215460</v>
      </c>
      <c r="J158" s="181">
        <f>H158*0.9</f>
        <v>204120</v>
      </c>
      <c r="K158" s="1"/>
    </row>
    <row r="159" spans="1:11" ht="2.25" customHeight="1">
      <c r="B159" s="86"/>
      <c r="C159" s="86"/>
      <c r="D159" s="40"/>
      <c r="E159" s="55"/>
      <c r="F159" s="83"/>
      <c r="G159" s="86"/>
      <c r="H159" s="73"/>
      <c r="I159" s="86"/>
      <c r="J159" s="86"/>
    </row>
    <row r="160" spans="1:11" ht="15" customHeight="1">
      <c r="B160" s="704" t="s">
        <v>1629</v>
      </c>
      <c r="C160" s="704"/>
      <c r="D160" s="704"/>
      <c r="E160" s="704"/>
      <c r="F160" s="704"/>
      <c r="G160" s="704"/>
      <c r="H160" s="704"/>
      <c r="I160" s="365"/>
      <c r="J160" s="365"/>
    </row>
    <row r="161" spans="2:11" ht="2.25" customHeight="1">
      <c r="H161" s="87"/>
      <c r="I161" s="88"/>
      <c r="J161" s="88"/>
    </row>
    <row r="162" spans="2:11" ht="30" customHeight="1">
      <c r="B162" s="708"/>
      <c r="C162" s="86"/>
      <c r="D162" s="528" t="s">
        <v>1336</v>
      </c>
      <c r="E162" s="528" t="s">
        <v>528</v>
      </c>
      <c r="F162" s="529" t="s">
        <v>715</v>
      </c>
      <c r="G162" s="571"/>
      <c r="H162" s="572">
        <v>14500</v>
      </c>
      <c r="I162" s="573">
        <f>H162*0.95</f>
        <v>13775</v>
      </c>
      <c r="J162" s="574">
        <f>H162*0.9</f>
        <v>13050</v>
      </c>
    </row>
    <row r="163" spans="2:11" ht="30" customHeight="1">
      <c r="B163" s="709"/>
      <c r="C163" s="90"/>
      <c r="D163" s="528" t="s">
        <v>1336</v>
      </c>
      <c r="E163" s="528" t="s">
        <v>529</v>
      </c>
      <c r="F163" s="529" t="s">
        <v>716</v>
      </c>
      <c r="G163" s="575"/>
      <c r="H163" s="572">
        <v>18000</v>
      </c>
      <c r="I163" s="573">
        <f>H163*0.95</f>
        <v>17100</v>
      </c>
      <c r="J163" s="574">
        <f>H163*0.9</f>
        <v>16200</v>
      </c>
    </row>
    <row r="164" spans="2:11" ht="30" customHeight="1">
      <c r="B164" s="709"/>
      <c r="C164" s="90"/>
      <c r="D164" s="528" t="s">
        <v>1336</v>
      </c>
      <c r="E164" s="528" t="s">
        <v>386</v>
      </c>
      <c r="F164" s="529" t="s">
        <v>717</v>
      </c>
      <c r="G164" s="575"/>
      <c r="H164" s="572">
        <v>24200</v>
      </c>
      <c r="I164" s="573">
        <f>H164*0.95</f>
        <v>22990</v>
      </c>
      <c r="J164" s="574">
        <f>H164*0.9</f>
        <v>21780</v>
      </c>
    </row>
    <row r="165" spans="2:11" ht="30" customHeight="1">
      <c r="B165" s="710"/>
      <c r="C165" s="90"/>
      <c r="D165" s="160" t="s">
        <v>1336</v>
      </c>
      <c r="E165" s="160" t="s">
        <v>1498</v>
      </c>
      <c r="F165" s="159" t="s">
        <v>718</v>
      </c>
      <c r="H165" s="179">
        <v>31700</v>
      </c>
      <c r="I165" s="195">
        <f>H165*0.95</f>
        <v>30115</v>
      </c>
      <c r="J165" s="181">
        <f>H165*0.9</f>
        <v>28530</v>
      </c>
    </row>
    <row r="166" spans="2:11" ht="2.25" customHeight="1">
      <c r="B166" s="86"/>
      <c r="D166" s="40"/>
      <c r="E166" s="55"/>
      <c r="F166" s="83"/>
      <c r="H166" s="73"/>
    </row>
    <row r="167" spans="2:11" ht="15" customHeight="1">
      <c r="B167" s="704" t="s">
        <v>645</v>
      </c>
      <c r="C167" s="704"/>
      <c r="D167" s="704"/>
      <c r="E167" s="704"/>
      <c r="F167" s="704"/>
      <c r="G167" s="704"/>
      <c r="H167" s="704"/>
      <c r="I167" s="365"/>
      <c r="J167" s="365"/>
    </row>
    <row r="168" spans="2:11" ht="2.25" customHeight="1">
      <c r="H168" s="87"/>
      <c r="I168" s="88"/>
      <c r="J168" s="88"/>
    </row>
    <row r="169" spans="2:11" ht="42" customHeight="1">
      <c r="B169" s="711"/>
      <c r="D169" s="529" t="s">
        <v>1593</v>
      </c>
      <c r="E169" s="528" t="s">
        <v>933</v>
      </c>
      <c r="F169" s="542" t="s">
        <v>1325</v>
      </c>
      <c r="G169" s="571"/>
      <c r="H169" s="572">
        <v>25000</v>
      </c>
      <c r="I169" s="573">
        <f>H169*0.95</f>
        <v>23750</v>
      </c>
      <c r="J169" s="574">
        <f>H169*0.9</f>
        <v>22500</v>
      </c>
      <c r="K169" s="1"/>
    </row>
    <row r="170" spans="2:11" ht="42" customHeight="1">
      <c r="B170" s="711"/>
      <c r="C170" s="163"/>
      <c r="D170" s="159" t="s">
        <v>1594</v>
      </c>
      <c r="E170" s="160" t="s">
        <v>1643</v>
      </c>
      <c r="F170" s="135" t="s">
        <v>1644</v>
      </c>
      <c r="G170" s="163"/>
      <c r="H170" s="179">
        <v>29600</v>
      </c>
      <c r="I170" s="195">
        <f>H170*0.95</f>
        <v>28120</v>
      </c>
      <c r="J170" s="181">
        <f>H170*0.9</f>
        <v>26640</v>
      </c>
      <c r="K170" s="1"/>
    </row>
    <row r="171" spans="2:11" ht="42" customHeight="1">
      <c r="B171" s="711"/>
      <c r="C171" s="340"/>
      <c r="D171" s="529" t="s">
        <v>1593</v>
      </c>
      <c r="E171" s="528" t="s">
        <v>1495</v>
      </c>
      <c r="F171" s="542" t="s">
        <v>1034</v>
      </c>
      <c r="G171" s="571"/>
      <c r="H171" s="572">
        <v>32200</v>
      </c>
      <c r="I171" s="573">
        <f>H171*0.95</f>
        <v>30590</v>
      </c>
      <c r="J171" s="574">
        <f>H171*0.9</f>
        <v>28980</v>
      </c>
      <c r="K171" s="1"/>
    </row>
    <row r="172" spans="2:11" ht="42" customHeight="1">
      <c r="B172" s="711"/>
      <c r="C172" s="89"/>
      <c r="D172" s="159" t="s">
        <v>1594</v>
      </c>
      <c r="E172" s="160" t="s">
        <v>1496</v>
      </c>
      <c r="F172" s="135" t="s">
        <v>1497</v>
      </c>
      <c r="G172" s="164"/>
      <c r="H172" s="179">
        <v>50400</v>
      </c>
      <c r="I172" s="195">
        <f>H172*0.95</f>
        <v>47880</v>
      </c>
      <c r="J172" s="181">
        <f>H172*0.9</f>
        <v>45360</v>
      </c>
      <c r="K172" s="1"/>
    </row>
    <row r="173" spans="2:11" ht="2.25" customHeight="1">
      <c r="B173" s="92"/>
      <c r="D173" s="40"/>
      <c r="E173" s="55"/>
      <c r="F173" s="83"/>
      <c r="H173" s="73"/>
    </row>
    <row r="174" spans="2:11" ht="15" customHeight="1">
      <c r="B174" s="704" t="s">
        <v>1059</v>
      </c>
      <c r="C174" s="704"/>
      <c r="D174" s="704"/>
      <c r="E174" s="704"/>
      <c r="F174" s="704"/>
      <c r="G174" s="704"/>
      <c r="H174" s="704"/>
      <c r="I174" s="365"/>
      <c r="J174" s="365"/>
    </row>
    <row r="175" spans="2:11" ht="2.25" customHeight="1">
      <c r="H175" s="87"/>
      <c r="I175" s="88"/>
      <c r="J175" s="88"/>
    </row>
    <row r="176" spans="2:11" ht="135" customHeight="1">
      <c r="B176" s="708"/>
      <c r="C176" s="86"/>
      <c r="D176" s="160" t="s">
        <v>1594</v>
      </c>
      <c r="E176" s="160" t="s">
        <v>1064</v>
      </c>
      <c r="F176" s="159" t="s">
        <v>1120</v>
      </c>
      <c r="G176" s="164"/>
      <c r="H176" s="179">
        <v>1155000</v>
      </c>
      <c r="I176" s="195">
        <f t="shared" ref="I176:I184" si="10">H176*0.85</f>
        <v>981750</v>
      </c>
      <c r="J176" s="181">
        <f t="shared" ref="J176:J184" si="11">H176*0.7</f>
        <v>808500</v>
      </c>
      <c r="K176" s="1"/>
    </row>
    <row r="177" spans="2:11" ht="135" customHeight="1">
      <c r="B177" s="709"/>
      <c r="C177" s="90"/>
      <c r="D177" s="160" t="s">
        <v>1594</v>
      </c>
      <c r="E177" s="160" t="s">
        <v>1065</v>
      </c>
      <c r="F177" s="159" t="s">
        <v>1531</v>
      </c>
      <c r="H177" s="179">
        <v>1542000</v>
      </c>
      <c r="I177" s="195">
        <f t="shared" si="10"/>
        <v>1310700</v>
      </c>
      <c r="J177" s="181">
        <f t="shared" si="11"/>
        <v>1079400</v>
      </c>
      <c r="K177" s="1"/>
    </row>
    <row r="178" spans="2:11" ht="135" customHeight="1">
      <c r="B178" s="709"/>
      <c r="C178" s="90"/>
      <c r="D178" s="160" t="s">
        <v>1594</v>
      </c>
      <c r="E178" s="160" t="s">
        <v>1371</v>
      </c>
      <c r="F178" s="159" t="s">
        <v>1532</v>
      </c>
      <c r="H178" s="179">
        <v>2232000</v>
      </c>
      <c r="I178" s="195">
        <f t="shared" si="10"/>
        <v>1897200</v>
      </c>
      <c r="J178" s="181">
        <f t="shared" si="11"/>
        <v>1562400</v>
      </c>
      <c r="K178" s="1"/>
    </row>
    <row r="179" spans="2:11" ht="135" customHeight="1">
      <c r="B179" s="710"/>
      <c r="C179" s="90"/>
      <c r="D179" s="160" t="s">
        <v>1594</v>
      </c>
      <c r="E179" s="160" t="s">
        <v>1372</v>
      </c>
      <c r="F179" s="159" t="s">
        <v>1370</v>
      </c>
      <c r="H179" s="179">
        <v>2945000</v>
      </c>
      <c r="I179" s="195">
        <f t="shared" si="10"/>
        <v>2503250</v>
      </c>
      <c r="J179" s="181">
        <f t="shared" si="11"/>
        <v>2061499.9999999998</v>
      </c>
      <c r="K179" s="1"/>
    </row>
    <row r="180" spans="2:11" ht="78" customHeight="1">
      <c r="B180" s="526"/>
      <c r="C180" s="90"/>
      <c r="D180" s="160" t="s">
        <v>1060</v>
      </c>
      <c r="E180" s="160" t="s">
        <v>1061</v>
      </c>
      <c r="F180" s="159" t="s">
        <v>1066</v>
      </c>
      <c r="H180" s="179">
        <v>3929000</v>
      </c>
      <c r="I180" s="195">
        <f t="shared" si="10"/>
        <v>3339650</v>
      </c>
      <c r="J180" s="181">
        <f t="shared" si="11"/>
        <v>2750300</v>
      </c>
      <c r="K180" s="1"/>
    </row>
    <row r="181" spans="2:11" ht="78" customHeight="1">
      <c r="B181" s="526"/>
      <c r="C181" s="90"/>
      <c r="D181" s="160" t="s">
        <v>1060</v>
      </c>
      <c r="E181" s="160" t="s">
        <v>1063</v>
      </c>
      <c r="F181" s="159" t="s">
        <v>1324</v>
      </c>
      <c r="H181" s="179">
        <v>8299000</v>
      </c>
      <c r="I181" s="195">
        <f t="shared" si="10"/>
        <v>7054150</v>
      </c>
      <c r="J181" s="181">
        <f t="shared" si="11"/>
        <v>5809300</v>
      </c>
      <c r="K181" s="1"/>
    </row>
    <row r="182" spans="2:11" ht="42" customHeight="1">
      <c r="B182" s="526"/>
      <c r="C182" s="90"/>
      <c r="D182" s="160" t="s">
        <v>1062</v>
      </c>
      <c r="E182" s="160" t="s">
        <v>1376</v>
      </c>
      <c r="F182" s="159" t="s">
        <v>1373</v>
      </c>
      <c r="H182" s="179">
        <v>268400</v>
      </c>
      <c r="I182" s="195">
        <f t="shared" si="10"/>
        <v>228140</v>
      </c>
      <c r="J182" s="181">
        <f t="shared" si="11"/>
        <v>187880</v>
      </c>
      <c r="K182" s="1"/>
    </row>
    <row r="183" spans="2:11" ht="42" customHeight="1">
      <c r="B183" s="526"/>
      <c r="C183" s="90"/>
      <c r="D183" s="160" t="s">
        <v>1062</v>
      </c>
      <c r="E183" s="160" t="s">
        <v>1377</v>
      </c>
      <c r="F183" s="159" t="s">
        <v>1374</v>
      </c>
      <c r="H183" s="179">
        <v>288600</v>
      </c>
      <c r="I183" s="195">
        <f t="shared" si="10"/>
        <v>245310</v>
      </c>
      <c r="J183" s="181">
        <f t="shared" si="11"/>
        <v>202020</v>
      </c>
      <c r="K183" s="1"/>
    </row>
    <row r="184" spans="2:11" ht="42" customHeight="1">
      <c r="B184" s="526"/>
      <c r="C184" s="90"/>
      <c r="D184" s="160" t="s">
        <v>1062</v>
      </c>
      <c r="E184" s="160" t="s">
        <v>1378</v>
      </c>
      <c r="F184" s="159" t="s">
        <v>1375</v>
      </c>
      <c r="H184" s="179">
        <v>288600</v>
      </c>
      <c r="I184" s="195">
        <f t="shared" si="10"/>
        <v>245310</v>
      </c>
      <c r="J184" s="181">
        <f t="shared" si="11"/>
        <v>202020</v>
      </c>
      <c r="K184" s="1"/>
    </row>
    <row r="185" spans="2:11" ht="2.25" customHeight="1">
      <c r="B185" s="91"/>
      <c r="C185" s="86"/>
      <c r="D185" s="55"/>
      <c r="E185" s="55"/>
      <c r="F185" s="40"/>
      <c r="H185" s="132"/>
      <c r="I185" s="133"/>
      <c r="J185" s="133"/>
    </row>
  </sheetData>
  <mergeCells count="30">
    <mergeCell ref="B146:H146"/>
    <mergeCell ref="B149:H149"/>
    <mergeCell ref="B61:B62"/>
    <mergeCell ref="B66:H66"/>
    <mergeCell ref="B86:H86"/>
    <mergeCell ref="B176:B179"/>
    <mergeCell ref="B155:B158"/>
    <mergeCell ref="B153:H153"/>
    <mergeCell ref="B167:H167"/>
    <mergeCell ref="B174:H174"/>
    <mergeCell ref="B160:H160"/>
    <mergeCell ref="B162:B165"/>
    <mergeCell ref="B169:B172"/>
    <mergeCell ref="B9:I9"/>
    <mergeCell ref="B70:H70"/>
    <mergeCell ref="B63:B64"/>
    <mergeCell ref="B37:B39"/>
    <mergeCell ref="B44:B45"/>
    <mergeCell ref="B10:H10"/>
    <mergeCell ref="B12:B14"/>
    <mergeCell ref="B20:H20"/>
    <mergeCell ref="B41:B43"/>
    <mergeCell ref="B59:B60"/>
    <mergeCell ref="B57:B58"/>
    <mergeCell ref="B16:B17"/>
    <mergeCell ref="B28:B30"/>
    <mergeCell ref="B31:B32"/>
    <mergeCell ref="B34:H34"/>
    <mergeCell ref="B54:H54"/>
    <mergeCell ref="B47:B48"/>
  </mergeCells>
  <phoneticPr fontId="6" type="noConversion"/>
  <hyperlinks>
    <hyperlink ref="D15" r:id="rId1" display="www.eagleeyescctv.com/avn80x/en/about_video.htm"/>
  </hyperlinks>
  <printOptions horizontalCentered="1"/>
  <pageMargins left="0.19685039370078741" right="0.19685039370078741" top="0.19685039370078741" bottom="0.19685039370078741" header="0.19685039370078741" footer="0.19685039370078741"/>
  <pageSetup paperSize="9" scale="90" orientation="portrait" horizontalDpi="300" verticalDpi="300" r:id="rId2"/>
  <headerFooter alignWithMargin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>
  <sheetPr>
    <tabColor theme="6"/>
  </sheetPr>
  <dimension ref="A1:J55"/>
  <sheetViews>
    <sheetView zoomScaleNormal="75" workbookViewId="0">
      <pane ySplit="9" topLeftCell="A31" activePane="bottomLeft" state="frozenSplit"/>
      <selection activeCell="T11" sqref="T11"/>
      <selection pane="bottomLeft" activeCell="B39" sqref="B39:H39"/>
    </sheetView>
  </sheetViews>
  <sheetFormatPr defaultRowHeight="12.75"/>
  <cols>
    <col min="1" max="1" width="0.42578125" style="1" customWidth="1"/>
    <col min="2" max="2" width="12.7109375" style="18" customWidth="1"/>
    <col min="3" max="3" width="0.42578125" style="18" customWidth="1"/>
    <col min="4" max="4" width="15" style="1" customWidth="1"/>
    <col min="5" max="5" width="15" style="18" customWidth="1"/>
    <col min="6" max="6" width="54.28515625" style="1" customWidth="1"/>
    <col min="7" max="7" width="0.42578125" style="1" customWidth="1"/>
    <col min="8" max="10" width="9.7109375" style="18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712"/>
      <c r="C2" s="712"/>
      <c r="D2" s="712"/>
      <c r="E2" s="32"/>
      <c r="F2" s="25"/>
      <c r="G2" s="23"/>
      <c r="H2" s="27"/>
      <c r="I2" s="372"/>
      <c r="J2" s="372"/>
    </row>
    <row r="3" spans="1:10" ht="13.5" customHeight="1">
      <c r="B3" s="712"/>
      <c r="C3" s="712"/>
      <c r="D3" s="712"/>
      <c r="E3" s="32"/>
      <c r="F3" s="25"/>
      <c r="G3" s="23"/>
      <c r="H3" s="27"/>
      <c r="I3" s="372"/>
      <c r="J3" s="372"/>
    </row>
    <row r="4" spans="1:10" ht="13.5" customHeight="1">
      <c r="B4" s="712"/>
      <c r="C4" s="712"/>
      <c r="D4" s="712"/>
      <c r="E4" s="32"/>
      <c r="F4" s="25"/>
      <c r="G4" s="23"/>
      <c r="H4" s="27"/>
      <c r="I4" s="372"/>
      <c r="J4" s="372"/>
    </row>
    <row r="5" spans="1:10" ht="13.5" customHeight="1">
      <c r="B5" s="712"/>
      <c r="C5" s="712"/>
      <c r="D5" s="712"/>
      <c r="E5" s="29"/>
      <c r="F5" s="26"/>
      <c r="G5" s="24"/>
      <c r="H5" s="28"/>
      <c r="I5" s="31"/>
      <c r="J5" s="31"/>
    </row>
    <row r="6" spans="1:10" ht="13.5" customHeight="1">
      <c r="B6" s="712"/>
      <c r="C6" s="712"/>
      <c r="D6" s="712"/>
      <c r="E6" s="30"/>
      <c r="F6" s="26"/>
      <c r="G6" s="24"/>
      <c r="H6" s="271"/>
      <c r="I6" s="31"/>
      <c r="J6" s="31"/>
    </row>
    <row r="7" spans="1:10" ht="2.25" customHeight="1">
      <c r="A7" s="2"/>
      <c r="B7" s="3"/>
      <c r="C7" s="3"/>
      <c r="D7" s="4"/>
      <c r="E7" s="95"/>
      <c r="F7" s="4"/>
      <c r="G7" s="4"/>
      <c r="H7" s="95"/>
      <c r="I7" s="5"/>
      <c r="J7" s="5"/>
    </row>
    <row r="8" spans="1:10" s="110" customFormat="1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A9" s="6"/>
      <c r="B9" s="713"/>
      <c r="C9" s="713"/>
      <c r="D9" s="713"/>
      <c r="E9" s="713"/>
      <c r="F9" s="713"/>
      <c r="G9" s="713"/>
      <c r="H9" s="713"/>
      <c r="I9" s="713"/>
      <c r="J9" s="267"/>
    </row>
    <row r="10" spans="1:10" ht="15" customHeight="1">
      <c r="B10" s="701" t="s">
        <v>352</v>
      </c>
      <c r="C10" s="701"/>
      <c r="D10" s="701"/>
      <c r="E10" s="701"/>
      <c r="F10" s="701"/>
      <c r="G10" s="701"/>
      <c r="H10" s="701"/>
      <c r="I10" s="371"/>
      <c r="J10" s="371"/>
    </row>
    <row r="11" spans="1:10" s="2" customFormat="1" ht="2.4500000000000002" customHeight="1">
      <c r="B11" s="460"/>
      <c r="C11" s="362"/>
      <c r="D11" s="362"/>
      <c r="E11" s="461"/>
      <c r="F11" s="362"/>
      <c r="G11" s="462"/>
      <c r="H11" s="461"/>
      <c r="I11" s="461"/>
      <c r="J11" s="461"/>
    </row>
    <row r="12" spans="1:10" ht="37.5" customHeight="1">
      <c r="B12" s="703"/>
      <c r="C12" s="39"/>
      <c r="D12" s="118" t="s">
        <v>351</v>
      </c>
      <c r="E12" s="120" t="s">
        <v>64</v>
      </c>
      <c r="F12" s="118" t="s">
        <v>470</v>
      </c>
      <c r="G12" s="101"/>
      <c r="H12" s="193">
        <v>1400</v>
      </c>
      <c r="I12" s="194">
        <f>H12*0.85</f>
        <v>1190</v>
      </c>
      <c r="J12" s="182">
        <f>H12*0.7</f>
        <v>979.99999999999989</v>
      </c>
    </row>
    <row r="13" spans="1:10" ht="37.5" customHeight="1">
      <c r="B13" s="703"/>
      <c r="C13" s="39"/>
      <c r="D13" s="118" t="s">
        <v>351</v>
      </c>
      <c r="E13" s="120" t="s">
        <v>65</v>
      </c>
      <c r="F13" s="118" t="s">
        <v>473</v>
      </c>
      <c r="G13" s="101"/>
      <c r="H13" s="193">
        <v>1400</v>
      </c>
      <c r="I13" s="194">
        <f t="shared" ref="I13:I37" si="0">H13*0.85</f>
        <v>1190</v>
      </c>
      <c r="J13" s="182">
        <f t="shared" ref="J13:J37" si="1">H13*0.7</f>
        <v>979.99999999999989</v>
      </c>
    </row>
    <row r="14" spans="1:10" ht="37.5" customHeight="1">
      <c r="B14" s="703"/>
      <c r="C14" s="39"/>
      <c r="D14" s="118" t="s">
        <v>351</v>
      </c>
      <c r="E14" s="120" t="s">
        <v>468</v>
      </c>
      <c r="F14" s="118" t="s">
        <v>474</v>
      </c>
      <c r="G14" s="101"/>
      <c r="H14" s="193">
        <v>1000</v>
      </c>
      <c r="I14" s="194">
        <f t="shared" si="0"/>
        <v>850</v>
      </c>
      <c r="J14" s="182">
        <f t="shared" si="1"/>
        <v>700</v>
      </c>
    </row>
    <row r="15" spans="1:10" ht="37.5" customHeight="1">
      <c r="B15" s="703"/>
      <c r="C15" s="39"/>
      <c r="D15" s="534" t="s">
        <v>351</v>
      </c>
      <c r="E15" s="596" t="s">
        <v>72</v>
      </c>
      <c r="F15" s="534" t="s">
        <v>475</v>
      </c>
      <c r="G15" s="537"/>
      <c r="H15" s="531">
        <v>800</v>
      </c>
      <c r="I15" s="532">
        <f t="shared" si="0"/>
        <v>680</v>
      </c>
      <c r="J15" s="533">
        <f t="shared" si="1"/>
        <v>560</v>
      </c>
    </row>
    <row r="16" spans="1:10" ht="37.5" customHeight="1">
      <c r="B16" s="703"/>
      <c r="C16" s="39"/>
      <c r="D16" s="534" t="s">
        <v>351</v>
      </c>
      <c r="E16" s="596" t="s">
        <v>73</v>
      </c>
      <c r="F16" s="534" t="s">
        <v>476</v>
      </c>
      <c r="G16" s="537"/>
      <c r="H16" s="531">
        <v>800</v>
      </c>
      <c r="I16" s="532">
        <f t="shared" si="0"/>
        <v>680</v>
      </c>
      <c r="J16" s="533">
        <f t="shared" si="1"/>
        <v>560</v>
      </c>
    </row>
    <row r="17" spans="2:10" ht="37.5" customHeight="1">
      <c r="B17" s="703"/>
      <c r="C17" s="39"/>
      <c r="D17" s="534" t="s">
        <v>351</v>
      </c>
      <c r="E17" s="596" t="s">
        <v>1503</v>
      </c>
      <c r="F17" s="534" t="s">
        <v>626</v>
      </c>
      <c r="G17" s="537"/>
      <c r="H17" s="531">
        <v>800</v>
      </c>
      <c r="I17" s="532">
        <f t="shared" si="0"/>
        <v>680</v>
      </c>
      <c r="J17" s="533">
        <f t="shared" si="1"/>
        <v>560</v>
      </c>
    </row>
    <row r="18" spans="2:10" ht="37.5" customHeight="1">
      <c r="B18" s="703"/>
      <c r="C18" s="39"/>
      <c r="D18" s="534" t="s">
        <v>351</v>
      </c>
      <c r="E18" s="596" t="s">
        <v>74</v>
      </c>
      <c r="F18" s="534" t="s">
        <v>931</v>
      </c>
      <c r="G18" s="537"/>
      <c r="H18" s="531">
        <v>800</v>
      </c>
      <c r="I18" s="532">
        <f t="shared" si="0"/>
        <v>680</v>
      </c>
      <c r="J18" s="533">
        <f t="shared" si="1"/>
        <v>560</v>
      </c>
    </row>
    <row r="19" spans="2:10" ht="37.5" customHeight="1">
      <c r="B19" s="703"/>
      <c r="C19" s="39"/>
      <c r="D19" s="534" t="s">
        <v>351</v>
      </c>
      <c r="E19" s="596" t="s">
        <v>75</v>
      </c>
      <c r="F19" s="534" t="s">
        <v>932</v>
      </c>
      <c r="G19" s="537"/>
      <c r="H19" s="531">
        <v>800</v>
      </c>
      <c r="I19" s="532">
        <f t="shared" si="0"/>
        <v>680</v>
      </c>
      <c r="J19" s="533">
        <f t="shared" si="1"/>
        <v>560</v>
      </c>
    </row>
    <row r="20" spans="2:10" ht="39" customHeight="1">
      <c r="B20" s="121"/>
      <c r="C20" s="39"/>
      <c r="D20" s="534" t="s">
        <v>351</v>
      </c>
      <c r="E20" s="597" t="s">
        <v>1398</v>
      </c>
      <c r="F20" s="534" t="s">
        <v>195</v>
      </c>
      <c r="G20" s="537"/>
      <c r="H20" s="531">
        <v>1600</v>
      </c>
      <c r="I20" s="532">
        <f t="shared" si="0"/>
        <v>1360</v>
      </c>
      <c r="J20" s="533">
        <f t="shared" si="1"/>
        <v>1120</v>
      </c>
    </row>
    <row r="21" spans="2:10" ht="39" customHeight="1">
      <c r="B21" s="121"/>
      <c r="C21" s="39"/>
      <c r="D21" s="118" t="s">
        <v>351</v>
      </c>
      <c r="E21" s="143" t="s">
        <v>467</v>
      </c>
      <c r="F21" s="118" t="s">
        <v>194</v>
      </c>
      <c r="G21" s="101"/>
      <c r="H21" s="193">
        <v>1600</v>
      </c>
      <c r="I21" s="194">
        <f t="shared" si="0"/>
        <v>1360</v>
      </c>
      <c r="J21" s="182">
        <f t="shared" si="1"/>
        <v>1120</v>
      </c>
    </row>
    <row r="22" spans="2:10" ht="39" customHeight="1">
      <c r="B22" s="121"/>
      <c r="C22" s="39"/>
      <c r="D22" s="534" t="s">
        <v>351</v>
      </c>
      <c r="E22" s="597" t="s">
        <v>465</v>
      </c>
      <c r="F22" s="534" t="s">
        <v>193</v>
      </c>
      <c r="G22" s="537"/>
      <c r="H22" s="531">
        <v>1100</v>
      </c>
      <c r="I22" s="532">
        <f t="shared" si="0"/>
        <v>935</v>
      </c>
      <c r="J22" s="533">
        <f t="shared" si="1"/>
        <v>770</v>
      </c>
    </row>
    <row r="23" spans="2:10" ht="39" customHeight="1">
      <c r="B23" s="121"/>
      <c r="C23" s="39"/>
      <c r="D23" s="534" t="s">
        <v>351</v>
      </c>
      <c r="E23" s="597" t="s">
        <v>466</v>
      </c>
      <c r="F23" s="534" t="s">
        <v>1233</v>
      </c>
      <c r="G23" s="537"/>
      <c r="H23" s="531">
        <v>1100</v>
      </c>
      <c r="I23" s="532">
        <f t="shared" si="0"/>
        <v>935</v>
      </c>
      <c r="J23" s="533">
        <f t="shared" si="1"/>
        <v>770</v>
      </c>
    </row>
    <row r="24" spans="2:10" ht="39" customHeight="1">
      <c r="B24" s="121"/>
      <c r="C24" s="39"/>
      <c r="D24" s="534" t="s">
        <v>351</v>
      </c>
      <c r="E24" s="597" t="s">
        <v>61</v>
      </c>
      <c r="F24" s="534" t="s">
        <v>196</v>
      </c>
      <c r="G24" s="537"/>
      <c r="H24" s="531">
        <v>1100</v>
      </c>
      <c r="I24" s="532">
        <f t="shared" si="0"/>
        <v>935</v>
      </c>
      <c r="J24" s="533">
        <f t="shared" si="1"/>
        <v>770</v>
      </c>
    </row>
    <row r="25" spans="2:10" ht="39" customHeight="1">
      <c r="B25" s="121"/>
      <c r="C25" s="39"/>
      <c r="D25" s="534" t="s">
        <v>351</v>
      </c>
      <c r="E25" s="597" t="s">
        <v>62</v>
      </c>
      <c r="F25" s="534" t="s">
        <v>197</v>
      </c>
      <c r="G25" s="537"/>
      <c r="H25" s="531">
        <v>1100</v>
      </c>
      <c r="I25" s="532">
        <f t="shared" si="0"/>
        <v>935</v>
      </c>
      <c r="J25" s="533">
        <f t="shared" si="1"/>
        <v>770</v>
      </c>
    </row>
    <row r="26" spans="2:10" ht="39" customHeight="1">
      <c r="B26" s="121"/>
      <c r="C26" s="39"/>
      <c r="D26" s="118" t="s">
        <v>351</v>
      </c>
      <c r="E26" s="143" t="s">
        <v>63</v>
      </c>
      <c r="F26" s="118" t="s">
        <v>198</v>
      </c>
      <c r="G26" s="101"/>
      <c r="H26" s="193">
        <v>1800</v>
      </c>
      <c r="I26" s="194">
        <f t="shared" si="0"/>
        <v>1530</v>
      </c>
      <c r="J26" s="182">
        <f t="shared" si="1"/>
        <v>1260</v>
      </c>
    </row>
    <row r="27" spans="2:10" ht="39" customHeight="1">
      <c r="B27" s="121"/>
      <c r="C27" s="39"/>
      <c r="D27" s="534" t="s">
        <v>351</v>
      </c>
      <c r="E27" s="597" t="s">
        <v>1331</v>
      </c>
      <c r="F27" s="582" t="s">
        <v>201</v>
      </c>
      <c r="G27" s="537"/>
      <c r="H27" s="531">
        <v>2300</v>
      </c>
      <c r="I27" s="532">
        <f t="shared" si="0"/>
        <v>1955</v>
      </c>
      <c r="J27" s="533">
        <f t="shared" si="1"/>
        <v>1610</v>
      </c>
    </row>
    <row r="28" spans="2:10" ht="39" customHeight="1">
      <c r="B28" s="121"/>
      <c r="C28" s="39"/>
      <c r="D28" s="118" t="s">
        <v>351</v>
      </c>
      <c r="E28" s="143" t="s">
        <v>627</v>
      </c>
      <c r="F28" s="135" t="s">
        <v>581</v>
      </c>
      <c r="G28" s="101"/>
      <c r="H28" s="193">
        <v>5800</v>
      </c>
      <c r="I28" s="194">
        <f t="shared" si="0"/>
        <v>4930</v>
      </c>
      <c r="J28" s="182">
        <f t="shared" si="1"/>
        <v>4059.9999999999995</v>
      </c>
    </row>
    <row r="29" spans="2:10" ht="39" customHeight="1">
      <c r="B29" s="121"/>
      <c r="C29" s="39"/>
      <c r="D29" s="118" t="s">
        <v>351</v>
      </c>
      <c r="E29" s="143" t="s">
        <v>572</v>
      </c>
      <c r="F29" s="188" t="s">
        <v>409</v>
      </c>
      <c r="G29" s="101"/>
      <c r="H29" s="193">
        <v>2400</v>
      </c>
      <c r="I29" s="194">
        <f t="shared" si="0"/>
        <v>2040</v>
      </c>
      <c r="J29" s="182">
        <f t="shared" si="1"/>
        <v>1680</v>
      </c>
    </row>
    <row r="30" spans="2:10" ht="39" customHeight="1">
      <c r="B30" s="121"/>
      <c r="C30" s="39"/>
      <c r="D30" s="118" t="s">
        <v>351</v>
      </c>
      <c r="E30" s="143" t="s">
        <v>573</v>
      </c>
      <c r="F30" s="188" t="s">
        <v>408</v>
      </c>
      <c r="G30" s="101"/>
      <c r="H30" s="193">
        <v>2400</v>
      </c>
      <c r="I30" s="194">
        <f t="shared" si="0"/>
        <v>2040</v>
      </c>
      <c r="J30" s="182">
        <f t="shared" si="1"/>
        <v>1680</v>
      </c>
    </row>
    <row r="31" spans="2:10" ht="39" customHeight="1">
      <c r="B31" s="121"/>
      <c r="C31" s="39"/>
      <c r="D31" s="118" t="s">
        <v>351</v>
      </c>
      <c r="E31" s="143" t="s">
        <v>1670</v>
      </c>
      <c r="F31" s="188" t="s">
        <v>60</v>
      </c>
      <c r="G31" s="101"/>
      <c r="H31" s="193">
        <v>2400</v>
      </c>
      <c r="I31" s="194">
        <f t="shared" si="0"/>
        <v>2040</v>
      </c>
      <c r="J31" s="182">
        <f t="shared" si="1"/>
        <v>1680</v>
      </c>
    </row>
    <row r="32" spans="2:10" ht="39" customHeight="1">
      <c r="B32" s="121"/>
      <c r="C32" s="39"/>
      <c r="D32" s="118" t="s">
        <v>351</v>
      </c>
      <c r="E32" s="143" t="s">
        <v>1330</v>
      </c>
      <c r="F32" s="188" t="s">
        <v>59</v>
      </c>
      <c r="G32" s="101"/>
      <c r="H32" s="193">
        <v>2400</v>
      </c>
      <c r="I32" s="194">
        <f t="shared" si="0"/>
        <v>2040</v>
      </c>
      <c r="J32" s="182">
        <f t="shared" si="1"/>
        <v>1680</v>
      </c>
    </row>
    <row r="33" spans="2:10" ht="54" customHeight="1">
      <c r="B33" s="699"/>
      <c r="C33" s="39"/>
      <c r="D33" s="118" t="s">
        <v>351</v>
      </c>
      <c r="E33" s="143" t="s">
        <v>71</v>
      </c>
      <c r="F33" s="135" t="s">
        <v>200</v>
      </c>
      <c r="G33" s="101"/>
      <c r="H33" s="193">
        <v>4000</v>
      </c>
      <c r="I33" s="194">
        <f t="shared" si="0"/>
        <v>3400</v>
      </c>
      <c r="J33" s="182">
        <f t="shared" si="1"/>
        <v>2800</v>
      </c>
    </row>
    <row r="34" spans="2:10" ht="54" customHeight="1">
      <c r="B34" s="700"/>
      <c r="C34" s="39"/>
      <c r="D34" s="534" t="s">
        <v>351</v>
      </c>
      <c r="E34" s="597" t="s">
        <v>628</v>
      </c>
      <c r="F34" s="542" t="s">
        <v>199</v>
      </c>
      <c r="G34" s="537"/>
      <c r="H34" s="531">
        <v>6800</v>
      </c>
      <c r="I34" s="532">
        <f t="shared" si="0"/>
        <v>5780</v>
      </c>
      <c r="J34" s="533">
        <f t="shared" si="1"/>
        <v>4760</v>
      </c>
    </row>
    <row r="35" spans="2:10" ht="39" customHeight="1">
      <c r="B35" s="699"/>
      <c r="C35" s="39"/>
      <c r="D35" s="534" t="s">
        <v>351</v>
      </c>
      <c r="E35" s="597" t="s">
        <v>1399</v>
      </c>
      <c r="F35" s="542" t="s">
        <v>1095</v>
      </c>
      <c r="G35" s="537"/>
      <c r="H35" s="531">
        <v>10000</v>
      </c>
      <c r="I35" s="532">
        <f t="shared" si="0"/>
        <v>8500</v>
      </c>
      <c r="J35" s="533">
        <f t="shared" si="1"/>
        <v>7000</v>
      </c>
    </row>
    <row r="36" spans="2:10" ht="39" customHeight="1">
      <c r="B36" s="705"/>
      <c r="C36" s="39"/>
      <c r="D36" s="534" t="s">
        <v>351</v>
      </c>
      <c r="E36" s="597" t="s">
        <v>1707</v>
      </c>
      <c r="F36" s="542" t="s">
        <v>1571</v>
      </c>
      <c r="G36" s="537"/>
      <c r="H36" s="531">
        <v>10000</v>
      </c>
      <c r="I36" s="532">
        <f t="shared" si="0"/>
        <v>8500</v>
      </c>
      <c r="J36" s="533">
        <f t="shared" si="1"/>
        <v>7000</v>
      </c>
    </row>
    <row r="37" spans="2:10" ht="39" customHeight="1">
      <c r="B37" s="700"/>
      <c r="C37" s="39"/>
      <c r="D37" s="534" t="s">
        <v>351</v>
      </c>
      <c r="E37" s="597" t="s">
        <v>1400</v>
      </c>
      <c r="F37" s="542" t="s">
        <v>392</v>
      </c>
      <c r="G37" s="677"/>
      <c r="H37" s="531">
        <v>15500</v>
      </c>
      <c r="I37" s="532">
        <f t="shared" si="0"/>
        <v>13175</v>
      </c>
      <c r="J37" s="533">
        <f t="shared" si="1"/>
        <v>10850</v>
      </c>
    </row>
    <row r="38" spans="2:10" ht="2.25" customHeight="1">
      <c r="B38" s="369"/>
      <c r="C38" s="369"/>
      <c r="D38" s="370"/>
      <c r="E38" s="373"/>
      <c r="F38" s="370"/>
      <c r="G38" s="370"/>
      <c r="H38" s="373"/>
      <c r="I38" s="373"/>
      <c r="J38" s="373"/>
    </row>
    <row r="39" spans="2:10" ht="15" customHeight="1">
      <c r="B39" s="701" t="s">
        <v>912</v>
      </c>
      <c r="C39" s="701"/>
      <c r="D39" s="701"/>
      <c r="E39" s="701"/>
      <c r="F39" s="701"/>
      <c r="G39" s="701"/>
      <c r="H39" s="701"/>
      <c r="I39" s="371"/>
      <c r="J39" s="371"/>
    </row>
    <row r="40" spans="2:10" ht="2.25" customHeight="1">
      <c r="B40" s="68"/>
      <c r="C40" s="68"/>
      <c r="D40" s="68"/>
      <c r="E40" s="67"/>
      <c r="F40" s="68"/>
      <c r="G40" s="81"/>
      <c r="H40" s="67"/>
      <c r="I40" s="67"/>
      <c r="J40" s="67"/>
    </row>
    <row r="41" spans="2:10" ht="37.5" customHeight="1">
      <c r="B41" s="703"/>
      <c r="C41" s="39"/>
      <c r="D41" s="118" t="s">
        <v>353</v>
      </c>
      <c r="E41" s="257" t="s">
        <v>66</v>
      </c>
      <c r="F41" s="118" t="s">
        <v>1708</v>
      </c>
      <c r="G41" s="40"/>
      <c r="H41" s="193">
        <v>2200</v>
      </c>
      <c r="I41" s="194">
        <f t="shared" ref="I41:I51" si="2">H41*0.85</f>
        <v>1870</v>
      </c>
      <c r="J41" s="182">
        <f>H41*0.7</f>
        <v>1540</v>
      </c>
    </row>
    <row r="42" spans="2:10" ht="37.5" customHeight="1">
      <c r="B42" s="703"/>
      <c r="C42" s="39"/>
      <c r="D42" s="118" t="s">
        <v>353</v>
      </c>
      <c r="E42" s="257" t="s">
        <v>67</v>
      </c>
      <c r="F42" s="118" t="s">
        <v>1709</v>
      </c>
      <c r="G42" s="40"/>
      <c r="H42" s="193">
        <v>2200</v>
      </c>
      <c r="I42" s="194">
        <f t="shared" si="2"/>
        <v>1870</v>
      </c>
      <c r="J42" s="182">
        <f t="shared" ref="J42:J51" si="3">H42*0.7</f>
        <v>1540</v>
      </c>
    </row>
    <row r="43" spans="2:10" ht="37.5" customHeight="1">
      <c r="B43" s="703"/>
      <c r="C43" s="39"/>
      <c r="D43" s="118" t="s">
        <v>353</v>
      </c>
      <c r="E43" s="257" t="s">
        <v>469</v>
      </c>
      <c r="F43" s="118" t="s">
        <v>1434</v>
      </c>
      <c r="G43" s="40"/>
      <c r="H43" s="193">
        <v>3400</v>
      </c>
      <c r="I43" s="194">
        <f t="shared" si="2"/>
        <v>2890</v>
      </c>
      <c r="J43" s="182">
        <f t="shared" si="3"/>
        <v>2380</v>
      </c>
    </row>
    <row r="44" spans="2:10" ht="54" customHeight="1">
      <c r="B44" s="512"/>
      <c r="C44" s="39"/>
      <c r="D44" s="118" t="s">
        <v>353</v>
      </c>
      <c r="E44" s="353" t="s">
        <v>1091</v>
      </c>
      <c r="F44" s="128" t="s">
        <v>1092</v>
      </c>
      <c r="G44" s="40"/>
      <c r="H44" s="193">
        <v>10000</v>
      </c>
      <c r="I44" s="194">
        <f>H44*0.85</f>
        <v>8500</v>
      </c>
      <c r="J44" s="182">
        <f>H44*0.7</f>
        <v>7000</v>
      </c>
    </row>
    <row r="45" spans="2:10" ht="39" customHeight="1">
      <c r="B45" s="703"/>
      <c r="C45" s="39"/>
      <c r="D45" s="118" t="s">
        <v>353</v>
      </c>
      <c r="E45" s="353" t="s">
        <v>462</v>
      </c>
      <c r="F45" s="118" t="s">
        <v>1408</v>
      </c>
      <c r="G45" s="6"/>
      <c r="H45" s="193">
        <v>3400</v>
      </c>
      <c r="I45" s="194">
        <f t="shared" si="2"/>
        <v>2890</v>
      </c>
      <c r="J45" s="182">
        <f t="shared" si="3"/>
        <v>2380</v>
      </c>
    </row>
    <row r="46" spans="2:10" ht="39" customHeight="1">
      <c r="B46" s="703"/>
      <c r="C46" s="39"/>
      <c r="D46" s="118" t="s">
        <v>353</v>
      </c>
      <c r="E46" s="353" t="s">
        <v>463</v>
      </c>
      <c r="F46" s="118" t="s">
        <v>4</v>
      </c>
      <c r="G46" s="6"/>
      <c r="H46" s="193">
        <v>3400</v>
      </c>
      <c r="I46" s="194">
        <f t="shared" si="2"/>
        <v>2890</v>
      </c>
      <c r="J46" s="182">
        <f t="shared" si="3"/>
        <v>2380</v>
      </c>
    </row>
    <row r="47" spans="2:10" ht="39" customHeight="1">
      <c r="B47" s="703"/>
      <c r="C47" s="39"/>
      <c r="D47" s="118" t="s">
        <v>353</v>
      </c>
      <c r="E47" s="353" t="s">
        <v>464</v>
      </c>
      <c r="F47" s="118" t="s">
        <v>1705</v>
      </c>
      <c r="G47" s="6"/>
      <c r="H47" s="193">
        <v>3400</v>
      </c>
      <c r="I47" s="194">
        <f t="shared" si="2"/>
        <v>2890</v>
      </c>
      <c r="J47" s="182">
        <f t="shared" si="3"/>
        <v>2380</v>
      </c>
    </row>
    <row r="48" spans="2:10" ht="54" customHeight="1">
      <c r="B48" s="121"/>
      <c r="C48" s="39"/>
      <c r="D48" s="118" t="s">
        <v>353</v>
      </c>
      <c r="E48" s="353" t="s">
        <v>68</v>
      </c>
      <c r="F48" s="128" t="s">
        <v>974</v>
      </c>
      <c r="G48" s="6"/>
      <c r="H48" s="193">
        <v>2800</v>
      </c>
      <c r="I48" s="194">
        <f t="shared" si="2"/>
        <v>2380</v>
      </c>
      <c r="J48" s="182">
        <f t="shared" si="3"/>
        <v>1959.9999999999998</v>
      </c>
    </row>
    <row r="49" spans="2:10" ht="39" customHeight="1">
      <c r="B49" s="699"/>
      <c r="C49" s="39"/>
      <c r="D49" s="118" t="s">
        <v>353</v>
      </c>
      <c r="E49" s="353" t="s">
        <v>1706</v>
      </c>
      <c r="F49" s="128" t="s">
        <v>975</v>
      </c>
      <c r="G49" s="6"/>
      <c r="H49" s="193">
        <v>5300</v>
      </c>
      <c r="I49" s="194">
        <f>H49*0.85</f>
        <v>4505</v>
      </c>
      <c r="J49" s="182">
        <f>H49*0.7</f>
        <v>3709.9999999999995</v>
      </c>
    </row>
    <row r="50" spans="2:10" ht="39" customHeight="1">
      <c r="B50" s="700"/>
      <c r="C50" s="39"/>
      <c r="D50" s="118" t="s">
        <v>353</v>
      </c>
      <c r="E50" s="353" t="s">
        <v>1093</v>
      </c>
      <c r="F50" s="128" t="s">
        <v>1094</v>
      </c>
      <c r="G50" s="6"/>
      <c r="H50" s="193">
        <v>10000</v>
      </c>
      <c r="I50" s="194">
        <f>H50*0.85</f>
        <v>8500</v>
      </c>
      <c r="J50" s="182">
        <f>H50*0.7</f>
        <v>7000</v>
      </c>
    </row>
    <row r="51" spans="2:10" ht="54" customHeight="1">
      <c r="B51" s="121"/>
      <c r="C51" s="39"/>
      <c r="D51" s="118" t="s">
        <v>353</v>
      </c>
      <c r="E51" s="353" t="s">
        <v>1707</v>
      </c>
      <c r="F51" s="128" t="s">
        <v>976</v>
      </c>
      <c r="G51" s="6"/>
      <c r="H51" s="193">
        <v>9800</v>
      </c>
      <c r="I51" s="194">
        <f t="shared" si="2"/>
        <v>8330</v>
      </c>
      <c r="J51" s="182">
        <f t="shared" si="3"/>
        <v>6860</v>
      </c>
    </row>
    <row r="55" spans="2:10">
      <c r="D55" s="72"/>
      <c r="E55" s="513"/>
      <c r="F55" s="134"/>
    </row>
  </sheetData>
  <mergeCells count="13">
    <mergeCell ref="B2:D6"/>
    <mergeCell ref="B18:B19"/>
    <mergeCell ref="B9:I9"/>
    <mergeCell ref="B12:B13"/>
    <mergeCell ref="B14:B15"/>
    <mergeCell ref="B16:B17"/>
    <mergeCell ref="B10:H10"/>
    <mergeCell ref="B49:B50"/>
    <mergeCell ref="B33:B34"/>
    <mergeCell ref="B35:B37"/>
    <mergeCell ref="B39:H39"/>
    <mergeCell ref="B41:B43"/>
    <mergeCell ref="B45:B47"/>
  </mergeCells>
  <phoneticPr fontId="6" type="noConversion"/>
  <printOptions horizontalCentered="1"/>
  <pageMargins left="0.19685039370078741" right="0.11811023622047245" top="0.19685039370078741" bottom="0.19685039370078741" header="0.19685039370078741" footer="0.19685039370078741"/>
  <pageSetup paperSize="9" scale="90" orientation="portrait" horizontalDpi="300" verticalDpi="300" r:id="rId1"/>
  <headerFooter alignWithMargins="0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>
  <sheetPr>
    <tabColor theme="5"/>
  </sheetPr>
  <dimension ref="B1:CP144"/>
  <sheetViews>
    <sheetView zoomScaleNormal="75" workbookViewId="0">
      <pane ySplit="8" topLeftCell="A9" activePane="bottomLeft" state="frozenSplit"/>
      <selection pane="bottomLeft" activeCell="F14" sqref="F14"/>
    </sheetView>
  </sheetViews>
  <sheetFormatPr defaultRowHeight="12.75"/>
  <cols>
    <col min="1" max="1" width="0.42578125" style="36" customWidth="1"/>
    <col min="2" max="2" width="12.7109375" style="36" customWidth="1"/>
    <col min="3" max="3" width="0.42578125" style="36" customWidth="1"/>
    <col min="4" max="4" width="14.7109375" style="36" customWidth="1"/>
    <col min="5" max="5" width="14.7109375" style="204" customWidth="1"/>
    <col min="6" max="6" width="54.28515625" style="36" customWidth="1"/>
    <col min="7" max="7" width="0.42578125" style="36" customWidth="1"/>
    <col min="8" max="8" width="9.7109375" style="205" customWidth="1"/>
    <col min="9" max="9" width="9.7109375" style="206" customWidth="1"/>
    <col min="10" max="10" width="9.7109375" style="207" customWidth="1"/>
    <col min="11" max="11" width="0.42578125" style="36" customWidth="1"/>
    <col min="12" max="16384" width="9.140625" style="36"/>
  </cols>
  <sheetData>
    <row r="1" spans="2:12" ht="2.25" customHeight="1"/>
    <row r="2" spans="2:12" s="1" customFormat="1" ht="13.5" customHeight="1">
      <c r="B2" s="165"/>
      <c r="C2" s="165"/>
      <c r="D2" s="165"/>
      <c r="E2" s="165"/>
      <c r="F2" s="165"/>
      <c r="G2" s="165"/>
      <c r="H2" s="208"/>
      <c r="I2" s="208"/>
      <c r="J2" s="209"/>
    </row>
    <row r="3" spans="2:12" s="1" customFormat="1" ht="13.5" customHeight="1">
      <c r="B3" s="165"/>
      <c r="C3" s="165"/>
      <c r="D3" s="165"/>
      <c r="E3" s="165"/>
      <c r="F3" s="165"/>
      <c r="G3" s="165"/>
      <c r="H3" s="208"/>
      <c r="I3" s="208"/>
      <c r="J3" s="209"/>
    </row>
    <row r="4" spans="2:12" s="1" customFormat="1" ht="13.5" customHeight="1">
      <c r="B4" s="165"/>
      <c r="C4" s="165"/>
      <c r="D4" s="165"/>
      <c r="E4" s="165"/>
      <c r="F4" s="165"/>
      <c r="G4" s="165"/>
      <c r="H4" s="208"/>
      <c r="I4" s="208"/>
      <c r="J4" s="209"/>
    </row>
    <row r="5" spans="2:12" s="1" customFormat="1" ht="13.5" customHeight="1">
      <c r="B5" s="165"/>
      <c r="C5" s="165"/>
      <c r="D5" s="165"/>
      <c r="E5" s="165"/>
      <c r="F5" s="165"/>
      <c r="G5" s="165"/>
      <c r="H5" s="208"/>
      <c r="I5" s="208"/>
      <c r="J5" s="209"/>
    </row>
    <row r="6" spans="2:12" s="1" customFormat="1" ht="13.5" customHeight="1">
      <c r="B6" s="165"/>
      <c r="C6" s="165"/>
      <c r="D6" s="165"/>
      <c r="E6" s="165"/>
      <c r="F6" s="165"/>
      <c r="G6" s="165"/>
      <c r="H6" s="208"/>
      <c r="I6" s="208"/>
      <c r="J6" s="209"/>
    </row>
    <row r="7" spans="2:12" s="1" customFormat="1" ht="2.25" customHeight="1">
      <c r="B7" s="210"/>
      <c r="C7" s="210"/>
      <c r="D7" s="210"/>
      <c r="E7" s="210"/>
      <c r="F7" s="210"/>
      <c r="G7" s="210"/>
      <c r="H7" s="211"/>
      <c r="I7" s="211"/>
      <c r="J7" s="212"/>
    </row>
    <row r="8" spans="2:12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2:12" s="37" customFormat="1" ht="2.25" customHeight="1">
      <c r="B9" s="38"/>
      <c r="C9" s="39"/>
      <c r="D9" s="40"/>
      <c r="E9" s="40"/>
      <c r="F9" s="213"/>
      <c r="G9" s="41"/>
      <c r="H9" s="214"/>
      <c r="I9" s="215"/>
      <c r="J9" s="216"/>
    </row>
    <row r="10" spans="2:12" s="37" customFormat="1" ht="15" customHeight="1">
      <c r="B10" s="701" t="s">
        <v>1012</v>
      </c>
      <c r="C10" s="701"/>
      <c r="D10" s="701"/>
      <c r="E10" s="701"/>
      <c r="F10" s="701"/>
      <c r="G10" s="701"/>
      <c r="H10" s="701"/>
      <c r="I10" s="371"/>
      <c r="J10" s="371"/>
    </row>
    <row r="11" spans="2:12" s="37" customFormat="1" ht="2.25" customHeight="1">
      <c r="B11" s="46"/>
      <c r="C11" s="45"/>
      <c r="D11" s="45"/>
      <c r="E11" s="45"/>
      <c r="F11" s="45"/>
      <c r="G11" s="48"/>
      <c r="H11" s="45"/>
      <c r="I11" s="47"/>
      <c r="J11" s="115"/>
    </row>
    <row r="12" spans="2:12" s="37" customFormat="1" ht="48" customHeight="1">
      <c r="B12" s="122"/>
      <c r="C12" s="63"/>
      <c r="D12" s="598" t="s">
        <v>1422</v>
      </c>
      <c r="E12" s="599" t="s">
        <v>531</v>
      </c>
      <c r="F12" s="576" t="s">
        <v>516</v>
      </c>
      <c r="G12" s="585"/>
      <c r="H12" s="531">
        <v>12200</v>
      </c>
      <c r="I12" s="600">
        <f>H12*0.85</f>
        <v>10370</v>
      </c>
      <c r="J12" s="533">
        <f>H12*0.7</f>
        <v>8540</v>
      </c>
    </row>
    <row r="13" spans="2:12" s="37" customFormat="1" ht="48" customHeight="1">
      <c r="B13" s="122"/>
      <c r="C13" s="14"/>
      <c r="D13" s="598" t="s">
        <v>1422</v>
      </c>
      <c r="E13" s="535" t="s">
        <v>690</v>
      </c>
      <c r="F13" s="576" t="s">
        <v>191</v>
      </c>
      <c r="G13" s="593"/>
      <c r="H13" s="531">
        <v>13200</v>
      </c>
      <c r="I13" s="600">
        <f t="shared" ref="I13:I34" si="0">H13*0.85</f>
        <v>11220</v>
      </c>
      <c r="J13" s="533">
        <f t="shared" ref="J13:J18" si="1">H13*0.7</f>
        <v>9240</v>
      </c>
    </row>
    <row r="14" spans="2:12" s="37" customFormat="1" ht="48" customHeight="1">
      <c r="B14" s="122"/>
      <c r="C14" s="62"/>
      <c r="D14" s="598" t="s">
        <v>1423</v>
      </c>
      <c r="E14" s="599" t="s">
        <v>532</v>
      </c>
      <c r="F14" s="576" t="s">
        <v>1687</v>
      </c>
      <c r="G14" s="584"/>
      <c r="H14" s="531">
        <v>8800</v>
      </c>
      <c r="I14" s="600">
        <f t="shared" si="0"/>
        <v>7480</v>
      </c>
      <c r="J14" s="533">
        <f t="shared" si="1"/>
        <v>6160</v>
      </c>
      <c r="L14" s="37" t="s">
        <v>502</v>
      </c>
    </row>
    <row r="15" spans="2:12" s="37" customFormat="1" ht="48" customHeight="1" thickBot="1">
      <c r="B15" s="303"/>
      <c r="C15" s="325"/>
      <c r="D15" s="679" t="s">
        <v>1423</v>
      </c>
      <c r="E15" s="680" t="s">
        <v>691</v>
      </c>
      <c r="F15" s="681" t="s">
        <v>5</v>
      </c>
      <c r="G15" s="315"/>
      <c r="H15" s="682">
        <v>11900</v>
      </c>
      <c r="I15" s="683">
        <f t="shared" si="0"/>
        <v>10115</v>
      </c>
      <c r="J15" s="344">
        <f t="shared" si="1"/>
        <v>8330</v>
      </c>
    </row>
    <row r="16" spans="2:12" s="37" customFormat="1" ht="48" customHeight="1">
      <c r="B16" s="523"/>
      <c r="C16" s="63"/>
      <c r="D16" s="601" t="s">
        <v>1422</v>
      </c>
      <c r="E16" s="602" t="s">
        <v>241</v>
      </c>
      <c r="F16" s="603" t="s">
        <v>674</v>
      </c>
      <c r="G16" s="585"/>
      <c r="H16" s="563">
        <v>24200</v>
      </c>
      <c r="I16" s="604">
        <f t="shared" si="0"/>
        <v>20570</v>
      </c>
      <c r="J16" s="565">
        <f t="shared" si="1"/>
        <v>16940</v>
      </c>
    </row>
    <row r="17" spans="2:10" s="37" customFormat="1" ht="48" customHeight="1">
      <c r="B17" s="122"/>
      <c r="C17" s="63"/>
      <c r="D17" s="123" t="s">
        <v>1422</v>
      </c>
      <c r="E17" s="126" t="s">
        <v>1425</v>
      </c>
      <c r="F17" s="125" t="s">
        <v>674</v>
      </c>
      <c r="G17" s="104"/>
      <c r="H17" s="477">
        <v>24900</v>
      </c>
      <c r="I17" s="495">
        <f t="shared" si="0"/>
        <v>21165</v>
      </c>
      <c r="J17" s="479">
        <f t="shared" si="1"/>
        <v>17430</v>
      </c>
    </row>
    <row r="18" spans="2:10" s="37" customFormat="1" ht="48" customHeight="1">
      <c r="B18" s="720"/>
      <c r="C18" s="63"/>
      <c r="D18" s="598" t="s">
        <v>1422</v>
      </c>
      <c r="E18" s="599" t="s">
        <v>618</v>
      </c>
      <c r="F18" s="576" t="s">
        <v>605</v>
      </c>
      <c r="G18" s="585"/>
      <c r="H18" s="531">
        <v>32700</v>
      </c>
      <c r="I18" s="600">
        <f t="shared" si="0"/>
        <v>27795</v>
      </c>
      <c r="J18" s="533">
        <f t="shared" si="1"/>
        <v>22890</v>
      </c>
    </row>
    <row r="19" spans="2:10" s="37" customFormat="1" ht="48" customHeight="1">
      <c r="B19" s="720"/>
      <c r="C19" s="63"/>
      <c r="D19" s="123" t="s">
        <v>1422</v>
      </c>
      <c r="E19" s="126" t="s">
        <v>382</v>
      </c>
      <c r="F19" s="125" t="s">
        <v>606</v>
      </c>
      <c r="G19" s="104"/>
      <c r="H19" s="477">
        <v>56700</v>
      </c>
      <c r="I19" s="495">
        <f t="shared" si="0"/>
        <v>48195</v>
      </c>
      <c r="J19" s="479">
        <f t="shared" ref="J19:J34" si="2">H19*0.7</f>
        <v>39690</v>
      </c>
    </row>
    <row r="20" spans="2:10" s="37" customFormat="1" ht="48" customHeight="1">
      <c r="B20" s="720"/>
      <c r="C20" s="61"/>
      <c r="D20" s="123" t="s">
        <v>1422</v>
      </c>
      <c r="E20" s="126" t="s">
        <v>383</v>
      </c>
      <c r="F20" s="125" t="s">
        <v>487</v>
      </c>
      <c r="G20" s="103"/>
      <c r="H20" s="193">
        <v>40200</v>
      </c>
      <c r="I20" s="258">
        <f t="shared" si="0"/>
        <v>34170</v>
      </c>
      <c r="J20" s="182">
        <f t="shared" si="2"/>
        <v>28140</v>
      </c>
    </row>
    <row r="21" spans="2:10" s="37" customFormat="1" ht="48" customHeight="1">
      <c r="B21" s="720"/>
      <c r="C21" s="63"/>
      <c r="D21" s="123" t="s">
        <v>1422</v>
      </c>
      <c r="E21" s="126" t="s">
        <v>384</v>
      </c>
      <c r="F21" s="125" t="s">
        <v>530</v>
      </c>
      <c r="G21" s="103"/>
      <c r="H21" s="193">
        <v>44600</v>
      </c>
      <c r="I21" s="258">
        <f t="shared" si="0"/>
        <v>37910</v>
      </c>
      <c r="J21" s="182">
        <f t="shared" si="2"/>
        <v>31219.999999999996</v>
      </c>
    </row>
    <row r="22" spans="2:10" s="37" customFormat="1" ht="48" customHeight="1">
      <c r="B22" s="302"/>
      <c r="C22" s="63"/>
      <c r="D22" s="123" t="s">
        <v>1422</v>
      </c>
      <c r="E22" s="126" t="s">
        <v>385</v>
      </c>
      <c r="F22" s="125" t="s">
        <v>486</v>
      </c>
      <c r="G22" s="105"/>
      <c r="H22" s="193">
        <v>37800</v>
      </c>
      <c r="I22" s="258">
        <f t="shared" si="0"/>
        <v>32130</v>
      </c>
      <c r="J22" s="182">
        <f t="shared" si="2"/>
        <v>26460</v>
      </c>
    </row>
    <row r="23" spans="2:10" s="37" customFormat="1" ht="48" customHeight="1">
      <c r="B23" s="302"/>
      <c r="C23" s="63"/>
      <c r="D23" s="123" t="s">
        <v>1422</v>
      </c>
      <c r="E23" s="126" t="s">
        <v>1037</v>
      </c>
      <c r="F23" s="125" t="s">
        <v>51</v>
      </c>
      <c r="G23" s="105"/>
      <c r="H23" s="193">
        <v>51000</v>
      </c>
      <c r="I23" s="258">
        <f t="shared" si="0"/>
        <v>43350</v>
      </c>
      <c r="J23" s="182">
        <f t="shared" si="2"/>
        <v>35700</v>
      </c>
    </row>
    <row r="24" spans="2:10" s="37" customFormat="1" ht="48" customHeight="1">
      <c r="B24" s="302"/>
      <c r="C24" s="63"/>
      <c r="D24" s="598" t="s">
        <v>1422</v>
      </c>
      <c r="E24" s="599" t="s">
        <v>1038</v>
      </c>
      <c r="F24" s="576" t="s">
        <v>1669</v>
      </c>
      <c r="G24" s="605"/>
      <c r="H24" s="531">
        <v>66900</v>
      </c>
      <c r="I24" s="600">
        <f t="shared" si="0"/>
        <v>56865</v>
      </c>
      <c r="J24" s="533">
        <f t="shared" si="2"/>
        <v>46830</v>
      </c>
    </row>
    <row r="25" spans="2:10" s="37" customFormat="1" ht="48" customHeight="1">
      <c r="B25" s="302"/>
      <c r="C25" s="63"/>
      <c r="D25" s="123" t="s">
        <v>1422</v>
      </c>
      <c r="E25" s="126" t="s">
        <v>1039</v>
      </c>
      <c r="F25" s="125" t="s">
        <v>6</v>
      </c>
      <c r="G25" s="105"/>
      <c r="H25" s="193">
        <v>44200</v>
      </c>
      <c r="I25" s="258">
        <f t="shared" si="0"/>
        <v>37570</v>
      </c>
      <c r="J25" s="182">
        <f t="shared" si="2"/>
        <v>30939.999999999996</v>
      </c>
    </row>
    <row r="26" spans="2:10" s="37" customFormat="1" ht="48" customHeight="1">
      <c r="B26" s="302"/>
      <c r="C26" s="63"/>
      <c r="D26" s="123" t="s">
        <v>1422</v>
      </c>
      <c r="E26" s="126" t="s">
        <v>1040</v>
      </c>
      <c r="F26" s="125" t="s">
        <v>1668</v>
      </c>
      <c r="G26" s="105"/>
      <c r="H26" s="193">
        <v>55800</v>
      </c>
      <c r="I26" s="258">
        <f t="shared" si="0"/>
        <v>47430</v>
      </c>
      <c r="J26" s="182">
        <f t="shared" si="2"/>
        <v>39060</v>
      </c>
    </row>
    <row r="27" spans="2:10" s="37" customFormat="1" ht="48" customHeight="1">
      <c r="B27" s="727"/>
      <c r="C27" s="61"/>
      <c r="D27" s="123" t="s">
        <v>1422</v>
      </c>
      <c r="E27" s="126" t="s">
        <v>236</v>
      </c>
      <c r="F27" s="125" t="s">
        <v>1657</v>
      </c>
      <c r="G27" s="103"/>
      <c r="H27" s="193">
        <v>59800</v>
      </c>
      <c r="I27" s="258">
        <f t="shared" si="0"/>
        <v>50830</v>
      </c>
      <c r="J27" s="182">
        <f t="shared" si="2"/>
        <v>41860</v>
      </c>
    </row>
    <row r="28" spans="2:10" s="37" customFormat="1" ht="48" customHeight="1">
      <c r="B28" s="728"/>
      <c r="C28" s="61"/>
      <c r="D28" s="123" t="s">
        <v>1422</v>
      </c>
      <c r="E28" s="126" t="s">
        <v>1140</v>
      </c>
      <c r="F28" s="125" t="s">
        <v>709</v>
      </c>
      <c r="G28" s="103"/>
      <c r="H28" s="193">
        <v>60800</v>
      </c>
      <c r="I28" s="258">
        <f t="shared" si="0"/>
        <v>51680</v>
      </c>
      <c r="J28" s="182">
        <f t="shared" si="2"/>
        <v>42560</v>
      </c>
    </row>
    <row r="29" spans="2:10" s="37" customFormat="1" ht="48" customHeight="1">
      <c r="B29" s="302"/>
      <c r="C29" s="61"/>
      <c r="D29" s="123" t="s">
        <v>1422</v>
      </c>
      <c r="E29" s="126" t="s">
        <v>237</v>
      </c>
      <c r="F29" s="125" t="s">
        <v>660</v>
      </c>
      <c r="G29" s="105"/>
      <c r="H29" s="193">
        <v>73900</v>
      </c>
      <c r="I29" s="258">
        <f t="shared" si="0"/>
        <v>62815</v>
      </c>
      <c r="J29" s="182">
        <f t="shared" si="2"/>
        <v>51730</v>
      </c>
    </row>
    <row r="30" spans="2:10" s="37" customFormat="1" ht="48" customHeight="1">
      <c r="B30" s="727"/>
      <c r="C30" s="14"/>
      <c r="D30" s="598" t="s">
        <v>1422</v>
      </c>
      <c r="E30" s="599" t="s">
        <v>239</v>
      </c>
      <c r="F30" s="576" t="s">
        <v>242</v>
      </c>
      <c r="G30" s="606"/>
      <c r="H30" s="531">
        <v>78900</v>
      </c>
      <c r="I30" s="600">
        <f t="shared" si="0"/>
        <v>67065</v>
      </c>
      <c r="J30" s="533">
        <f t="shared" si="2"/>
        <v>55230</v>
      </c>
    </row>
    <row r="31" spans="2:10" s="37" customFormat="1" ht="52.5" customHeight="1">
      <c r="B31" s="728"/>
      <c r="C31" s="14"/>
      <c r="D31" s="598" t="s">
        <v>1422</v>
      </c>
      <c r="E31" s="599" t="s">
        <v>240</v>
      </c>
      <c r="F31" s="542" t="s">
        <v>673</v>
      </c>
      <c r="G31" s="606"/>
      <c r="H31" s="531">
        <v>112900</v>
      </c>
      <c r="I31" s="600">
        <f t="shared" si="0"/>
        <v>95965</v>
      </c>
      <c r="J31" s="533">
        <f t="shared" si="2"/>
        <v>79030</v>
      </c>
    </row>
    <row r="32" spans="2:10" s="37" customFormat="1" ht="48" customHeight="1">
      <c r="B32" s="302"/>
      <c r="C32" s="14"/>
      <c r="D32" s="598" t="s">
        <v>1423</v>
      </c>
      <c r="E32" s="599" t="s">
        <v>1658</v>
      </c>
      <c r="F32" s="576" t="s">
        <v>1596</v>
      </c>
      <c r="G32" s="606"/>
      <c r="H32" s="531">
        <v>12600</v>
      </c>
      <c r="I32" s="600">
        <f t="shared" si="0"/>
        <v>10710</v>
      </c>
      <c r="J32" s="533">
        <f t="shared" si="2"/>
        <v>8820</v>
      </c>
    </row>
    <row r="33" spans="2:94" s="37" customFormat="1" ht="48" customHeight="1">
      <c r="B33" s="302"/>
      <c r="C33" s="61"/>
      <c r="D33" s="598" t="s">
        <v>1423</v>
      </c>
      <c r="E33" s="599" t="s">
        <v>238</v>
      </c>
      <c r="F33" s="576" t="s">
        <v>543</v>
      </c>
      <c r="G33" s="595"/>
      <c r="H33" s="531">
        <v>14500</v>
      </c>
      <c r="I33" s="600">
        <f t="shared" si="0"/>
        <v>12325</v>
      </c>
      <c r="J33" s="533">
        <f t="shared" si="2"/>
        <v>10150</v>
      </c>
    </row>
    <row r="34" spans="2:94" s="37" customFormat="1" ht="48" customHeight="1">
      <c r="B34" s="302"/>
      <c r="C34" s="14"/>
      <c r="D34" s="607" t="s">
        <v>1424</v>
      </c>
      <c r="E34" s="599" t="s">
        <v>602</v>
      </c>
      <c r="F34" s="608" t="s">
        <v>259</v>
      </c>
      <c r="G34" s="606"/>
      <c r="H34" s="580">
        <v>1200</v>
      </c>
      <c r="I34" s="600">
        <f t="shared" si="0"/>
        <v>1020</v>
      </c>
      <c r="J34" s="533">
        <f t="shared" si="2"/>
        <v>840</v>
      </c>
    </row>
    <row r="35" spans="2:94" s="37" customFormat="1" ht="2.25" customHeight="1">
      <c r="B35" s="38"/>
      <c r="C35" s="39"/>
      <c r="D35" s="40"/>
      <c r="E35" s="40"/>
      <c r="F35" s="213"/>
      <c r="G35" s="41"/>
      <c r="H35" s="214"/>
      <c r="I35" s="215"/>
      <c r="J35" s="216"/>
    </row>
    <row r="36" spans="2:94" ht="15" customHeight="1">
      <c r="B36" s="701" t="s">
        <v>1628</v>
      </c>
      <c r="C36" s="701"/>
      <c r="D36" s="701"/>
      <c r="E36" s="701"/>
      <c r="F36" s="701"/>
      <c r="G36" s="701"/>
      <c r="H36" s="701"/>
      <c r="I36" s="371"/>
      <c r="J36" s="371"/>
    </row>
    <row r="37" spans="2:94" ht="2.4500000000000002" customHeight="1">
      <c r="B37" s="45"/>
      <c r="C37" s="45"/>
      <c r="D37" s="45"/>
      <c r="E37" s="45"/>
      <c r="F37" s="45"/>
      <c r="G37" s="48"/>
      <c r="H37" s="45"/>
      <c r="I37" s="45"/>
      <c r="J37" s="201"/>
    </row>
    <row r="38" spans="2:94" ht="54" customHeight="1">
      <c r="B38" s="122"/>
      <c r="C38" s="61"/>
      <c r="D38" s="598" t="s">
        <v>1046</v>
      </c>
      <c r="E38" s="599" t="s">
        <v>273</v>
      </c>
      <c r="F38" s="529" t="s">
        <v>1458</v>
      </c>
      <c r="G38" s="595"/>
      <c r="H38" s="580">
        <v>4200</v>
      </c>
      <c r="I38" s="600">
        <f t="shared" ref="I38:I49" si="3">H38*0.85</f>
        <v>3570</v>
      </c>
      <c r="J38" s="533">
        <f>H38*0.7</f>
        <v>2940</v>
      </c>
    </row>
    <row r="39" spans="2:94" ht="54" customHeight="1">
      <c r="B39" s="122"/>
      <c r="C39" s="61"/>
      <c r="D39" s="598" t="s">
        <v>1046</v>
      </c>
      <c r="E39" s="599" t="s">
        <v>1426</v>
      </c>
      <c r="F39" s="529" t="s">
        <v>897</v>
      </c>
      <c r="G39" s="595"/>
      <c r="H39" s="580">
        <v>5400</v>
      </c>
      <c r="I39" s="600">
        <f t="shared" si="3"/>
        <v>4590</v>
      </c>
      <c r="J39" s="533">
        <f t="shared" ref="J39:J49" si="4">H39*0.7</f>
        <v>3779.9999999999995</v>
      </c>
    </row>
    <row r="40" spans="2:94" ht="54" customHeight="1">
      <c r="B40" s="122"/>
      <c r="C40" s="61"/>
      <c r="D40" s="598" t="s">
        <v>1046</v>
      </c>
      <c r="E40" s="599" t="s">
        <v>909</v>
      </c>
      <c r="F40" s="529" t="s">
        <v>921</v>
      </c>
      <c r="G40" s="595"/>
      <c r="H40" s="580">
        <v>7200</v>
      </c>
      <c r="I40" s="600">
        <f t="shared" si="3"/>
        <v>6120</v>
      </c>
      <c r="J40" s="533">
        <f t="shared" si="4"/>
        <v>5040</v>
      </c>
    </row>
    <row r="41" spans="2:94" ht="42" customHeight="1">
      <c r="B41" s="122"/>
      <c r="C41" s="61"/>
      <c r="D41" s="598" t="s">
        <v>1047</v>
      </c>
      <c r="E41" s="599" t="s">
        <v>272</v>
      </c>
      <c r="F41" s="589" t="s">
        <v>916</v>
      </c>
      <c r="G41" s="595"/>
      <c r="H41" s="580">
        <v>4800</v>
      </c>
      <c r="I41" s="600">
        <f t="shared" si="3"/>
        <v>4080</v>
      </c>
      <c r="J41" s="533">
        <f t="shared" si="4"/>
        <v>3360</v>
      </c>
    </row>
    <row r="42" spans="2:94" ht="30" customHeight="1">
      <c r="B42" s="720"/>
      <c r="C42" s="61"/>
      <c r="D42" s="598" t="s">
        <v>1048</v>
      </c>
      <c r="E42" s="599" t="s">
        <v>922</v>
      </c>
      <c r="F42" s="608" t="s">
        <v>919</v>
      </c>
      <c r="G42" s="595"/>
      <c r="H42" s="580">
        <v>7900</v>
      </c>
      <c r="I42" s="600">
        <f t="shared" si="3"/>
        <v>6715</v>
      </c>
      <c r="J42" s="533">
        <f t="shared" si="4"/>
        <v>5530</v>
      </c>
      <c r="CP42" s="36">
        <v>889</v>
      </c>
    </row>
    <row r="43" spans="2:94" ht="30" customHeight="1">
      <c r="B43" s="720"/>
      <c r="C43" s="61"/>
      <c r="D43" s="598" t="s">
        <v>1048</v>
      </c>
      <c r="E43" s="599" t="s">
        <v>550</v>
      </c>
      <c r="F43" s="608" t="s">
        <v>920</v>
      </c>
      <c r="G43" s="595"/>
      <c r="H43" s="580">
        <v>13200</v>
      </c>
      <c r="I43" s="600">
        <f t="shared" si="3"/>
        <v>11220</v>
      </c>
      <c r="J43" s="533">
        <f t="shared" si="4"/>
        <v>9240</v>
      </c>
      <c r="CP43" s="36">
        <v>1205</v>
      </c>
    </row>
    <row r="44" spans="2:94" ht="42" customHeight="1">
      <c r="B44" s="142"/>
      <c r="C44" s="61"/>
      <c r="D44" s="536" t="s">
        <v>1451</v>
      </c>
      <c r="E44" s="599" t="s">
        <v>268</v>
      </c>
      <c r="F44" s="609" t="s">
        <v>924</v>
      </c>
      <c r="G44" s="595"/>
      <c r="H44" s="580">
        <v>1650</v>
      </c>
      <c r="I44" s="600">
        <f t="shared" si="3"/>
        <v>1402.5</v>
      </c>
      <c r="J44" s="533">
        <f t="shared" si="4"/>
        <v>1155</v>
      </c>
    </row>
    <row r="45" spans="2:94" ht="42" customHeight="1">
      <c r="B45" s="142"/>
      <c r="C45" s="61"/>
      <c r="D45" s="536" t="s">
        <v>1451</v>
      </c>
      <c r="E45" s="599" t="s">
        <v>269</v>
      </c>
      <c r="F45" s="609" t="s">
        <v>925</v>
      </c>
      <c r="G45" s="595"/>
      <c r="H45" s="580">
        <v>2050</v>
      </c>
      <c r="I45" s="600">
        <f t="shared" si="3"/>
        <v>1742.5</v>
      </c>
      <c r="J45" s="533">
        <f t="shared" si="4"/>
        <v>1435</v>
      </c>
    </row>
    <row r="46" spans="2:94" ht="42" customHeight="1">
      <c r="B46" s="142"/>
      <c r="C46" s="61"/>
      <c r="D46" s="536" t="s">
        <v>1451</v>
      </c>
      <c r="E46" s="599" t="s">
        <v>270</v>
      </c>
      <c r="F46" s="609" t="s">
        <v>257</v>
      </c>
      <c r="G46" s="595"/>
      <c r="H46" s="580">
        <v>2800</v>
      </c>
      <c r="I46" s="600">
        <f t="shared" si="3"/>
        <v>2380</v>
      </c>
      <c r="J46" s="533">
        <f t="shared" si="4"/>
        <v>1959.9999999999998</v>
      </c>
    </row>
    <row r="47" spans="2:94" ht="42" customHeight="1">
      <c r="B47" s="122"/>
      <c r="C47" s="61"/>
      <c r="D47" s="536" t="s">
        <v>1451</v>
      </c>
      <c r="E47" s="599" t="s">
        <v>271</v>
      </c>
      <c r="F47" s="609" t="s">
        <v>923</v>
      </c>
      <c r="G47" s="595"/>
      <c r="H47" s="580">
        <v>3200</v>
      </c>
      <c r="I47" s="600">
        <f t="shared" si="3"/>
        <v>2720</v>
      </c>
      <c r="J47" s="533">
        <f t="shared" si="4"/>
        <v>2240</v>
      </c>
    </row>
    <row r="48" spans="2:94" ht="42" customHeight="1">
      <c r="B48" s="142"/>
      <c r="C48" s="61"/>
      <c r="D48" s="598" t="s">
        <v>1049</v>
      </c>
      <c r="E48" s="599" t="s">
        <v>917</v>
      </c>
      <c r="F48" s="609" t="s">
        <v>372</v>
      </c>
      <c r="G48" s="595"/>
      <c r="H48" s="580">
        <v>1800</v>
      </c>
      <c r="I48" s="600">
        <f t="shared" si="3"/>
        <v>1530</v>
      </c>
      <c r="J48" s="533">
        <f t="shared" si="4"/>
        <v>1260</v>
      </c>
    </row>
    <row r="49" spans="2:94" ht="42" customHeight="1">
      <c r="B49" s="142"/>
      <c r="C49" s="61"/>
      <c r="D49" s="598" t="s">
        <v>1049</v>
      </c>
      <c r="E49" s="599" t="s">
        <v>167</v>
      </c>
      <c r="F49" s="609" t="s">
        <v>918</v>
      </c>
      <c r="G49" s="595"/>
      <c r="H49" s="580">
        <v>2400</v>
      </c>
      <c r="I49" s="600">
        <f t="shared" si="3"/>
        <v>2040</v>
      </c>
      <c r="J49" s="533">
        <f t="shared" si="4"/>
        <v>1680</v>
      </c>
      <c r="CP49" s="36">
        <v>2982</v>
      </c>
    </row>
    <row r="50" spans="2:94" ht="2.25" customHeight="1"/>
    <row r="51" spans="2:94" ht="15" customHeight="1">
      <c r="B51" s="701" t="s">
        <v>1099</v>
      </c>
      <c r="C51" s="701"/>
      <c r="D51" s="701"/>
      <c r="E51" s="701"/>
      <c r="F51" s="701"/>
      <c r="G51" s="701"/>
      <c r="H51" s="701"/>
      <c r="I51" s="371"/>
      <c r="J51" s="371"/>
    </row>
    <row r="52" spans="2:94" ht="2.25" customHeight="1">
      <c r="B52" s="106"/>
      <c r="C52" s="44"/>
      <c r="D52" s="44"/>
      <c r="E52" s="44"/>
      <c r="F52" s="44"/>
      <c r="G52" s="43"/>
      <c r="H52" s="44"/>
      <c r="I52" s="229"/>
      <c r="J52" s="223"/>
    </row>
    <row r="53" spans="2:94" ht="45" customHeight="1">
      <c r="B53" s="276"/>
      <c r="C53" s="320"/>
      <c r="D53" s="127" t="s">
        <v>1427</v>
      </c>
      <c r="E53" s="126" t="s">
        <v>1344</v>
      </c>
      <c r="F53" s="128" t="s">
        <v>258</v>
      </c>
      <c r="G53" s="320"/>
      <c r="H53" s="290">
        <v>6700</v>
      </c>
      <c r="I53" s="258">
        <f t="shared" ref="I53:I65" si="5">H53*0.85</f>
        <v>5695</v>
      </c>
      <c r="J53" s="182">
        <f>H53*0.7</f>
        <v>4690</v>
      </c>
    </row>
    <row r="54" spans="2:94" ht="68.25" customHeight="1">
      <c r="B54" s="276"/>
      <c r="C54" s="320"/>
      <c r="D54" s="578" t="s">
        <v>1427</v>
      </c>
      <c r="E54" s="599" t="s">
        <v>652</v>
      </c>
      <c r="F54" s="582" t="s">
        <v>714</v>
      </c>
      <c r="G54" s="610"/>
      <c r="H54" s="611">
        <v>10900</v>
      </c>
      <c r="I54" s="600">
        <f t="shared" si="5"/>
        <v>9265</v>
      </c>
      <c r="J54" s="533">
        <f t="shared" ref="J54:J65" si="6">H54*0.7</f>
        <v>7629.9999999999991</v>
      </c>
    </row>
    <row r="55" spans="2:94" ht="68.25" customHeight="1">
      <c r="B55" s="319"/>
      <c r="C55" s="320"/>
      <c r="D55" s="578" t="s">
        <v>1427</v>
      </c>
      <c r="E55" s="602" t="s">
        <v>653</v>
      </c>
      <c r="F55" s="582" t="s">
        <v>47</v>
      </c>
      <c r="G55" s="610"/>
      <c r="H55" s="612">
        <v>12000</v>
      </c>
      <c r="I55" s="600">
        <f t="shared" si="5"/>
        <v>10200</v>
      </c>
      <c r="J55" s="533">
        <f t="shared" si="6"/>
        <v>8400</v>
      </c>
    </row>
    <row r="56" spans="2:94" ht="68.25" customHeight="1">
      <c r="B56" s="276"/>
      <c r="C56" s="230"/>
      <c r="D56" s="127" t="s">
        <v>1427</v>
      </c>
      <c r="E56" s="126" t="s">
        <v>1275</v>
      </c>
      <c r="F56" s="128" t="s">
        <v>48</v>
      </c>
      <c r="G56" s="230"/>
      <c r="H56" s="190">
        <v>15200</v>
      </c>
      <c r="I56" s="258">
        <f t="shared" si="5"/>
        <v>12920</v>
      </c>
      <c r="J56" s="182">
        <f t="shared" si="6"/>
        <v>10640</v>
      </c>
    </row>
    <row r="57" spans="2:94" ht="68.25" customHeight="1">
      <c r="B57" s="276"/>
      <c r="C57" s="230"/>
      <c r="D57" s="578" t="s">
        <v>1427</v>
      </c>
      <c r="E57" s="599" t="s">
        <v>852</v>
      </c>
      <c r="F57" s="582" t="s">
        <v>1435</v>
      </c>
      <c r="G57" s="613"/>
      <c r="H57" s="580">
        <v>26900</v>
      </c>
      <c r="I57" s="600">
        <f t="shared" si="5"/>
        <v>22865</v>
      </c>
      <c r="J57" s="533">
        <f t="shared" si="6"/>
        <v>18830</v>
      </c>
    </row>
    <row r="58" spans="2:94" ht="127.5" customHeight="1">
      <c r="B58" s="276"/>
      <c r="C58" s="230"/>
      <c r="D58" s="127" t="s">
        <v>1428</v>
      </c>
      <c r="E58" s="126" t="s">
        <v>522</v>
      </c>
      <c r="F58" s="222" t="s">
        <v>49</v>
      </c>
      <c r="G58" s="101"/>
      <c r="H58" s="193">
        <v>35000</v>
      </c>
      <c r="I58" s="258">
        <f t="shared" si="5"/>
        <v>29750</v>
      </c>
      <c r="J58" s="182">
        <f t="shared" si="6"/>
        <v>24500</v>
      </c>
    </row>
    <row r="59" spans="2:94" ht="105" customHeight="1">
      <c r="B59" s="135"/>
      <c r="C59" s="71"/>
      <c r="D59" s="127" t="s">
        <v>1429</v>
      </c>
      <c r="E59" s="263" t="s">
        <v>607</v>
      </c>
      <c r="F59" s="222" t="s">
        <v>50</v>
      </c>
      <c r="G59" s="101"/>
      <c r="H59" s="193">
        <v>40300</v>
      </c>
      <c r="I59" s="258">
        <f t="shared" si="5"/>
        <v>34255</v>
      </c>
      <c r="J59" s="182">
        <f t="shared" si="6"/>
        <v>28210</v>
      </c>
    </row>
    <row r="60" spans="2:94" ht="105" customHeight="1">
      <c r="B60" s="135"/>
      <c r="C60" s="343"/>
      <c r="D60" s="127" t="s">
        <v>1430</v>
      </c>
      <c r="E60" s="263" t="s">
        <v>1103</v>
      </c>
      <c r="F60" s="222" t="s">
        <v>1022</v>
      </c>
      <c r="G60" s="101"/>
      <c r="H60" s="193">
        <v>61800</v>
      </c>
      <c r="I60" s="258">
        <f t="shared" si="5"/>
        <v>52530</v>
      </c>
      <c r="J60" s="182">
        <f t="shared" si="6"/>
        <v>43260</v>
      </c>
    </row>
    <row r="61" spans="2:94" ht="137.25" customHeight="1">
      <c r="B61" s="276"/>
      <c r="C61" s="342"/>
      <c r="D61" s="127" t="s">
        <v>1431</v>
      </c>
      <c r="E61" s="126" t="s">
        <v>231</v>
      </c>
      <c r="F61" s="222" t="s">
        <v>1023</v>
      </c>
      <c r="G61" s="341"/>
      <c r="H61" s="190">
        <v>88800</v>
      </c>
      <c r="I61" s="258">
        <f t="shared" si="5"/>
        <v>75480</v>
      </c>
      <c r="J61" s="182">
        <f t="shared" si="6"/>
        <v>62159.999999999993</v>
      </c>
    </row>
    <row r="62" spans="2:94" ht="183" customHeight="1">
      <c r="B62" s="276"/>
      <c r="C62" s="342"/>
      <c r="D62" s="578" t="s">
        <v>1432</v>
      </c>
      <c r="E62" s="599" t="s">
        <v>1659</v>
      </c>
      <c r="F62" s="614" t="s">
        <v>77</v>
      </c>
      <c r="G62" s="615"/>
      <c r="H62" s="580">
        <v>130900</v>
      </c>
      <c r="I62" s="600">
        <f t="shared" si="5"/>
        <v>111265</v>
      </c>
      <c r="J62" s="533">
        <f t="shared" si="6"/>
        <v>91630</v>
      </c>
      <c r="L62" s="36" t="s">
        <v>1306</v>
      </c>
    </row>
    <row r="63" spans="2:94" ht="60" customHeight="1">
      <c r="B63" s="318"/>
      <c r="C63" s="320"/>
      <c r="D63" s="301" t="s">
        <v>171</v>
      </c>
      <c r="E63" s="231" t="s">
        <v>1572</v>
      </c>
      <c r="F63" s="127" t="s">
        <v>1433</v>
      </c>
      <c r="G63" s="320"/>
      <c r="H63" s="290">
        <v>45500</v>
      </c>
      <c r="I63" s="258">
        <f t="shared" si="5"/>
        <v>38675</v>
      </c>
      <c r="J63" s="182">
        <f t="shared" si="6"/>
        <v>31849.999999999996</v>
      </c>
    </row>
    <row r="64" spans="2:94" ht="60" customHeight="1">
      <c r="B64" s="318"/>
      <c r="C64" s="341"/>
      <c r="D64" s="301" t="s">
        <v>171</v>
      </c>
      <c r="E64" s="231" t="s">
        <v>1573</v>
      </c>
      <c r="F64" s="127" t="s">
        <v>851</v>
      </c>
      <c r="G64" s="341"/>
      <c r="H64" s="290">
        <v>59800</v>
      </c>
      <c r="I64" s="258">
        <f t="shared" si="5"/>
        <v>50830</v>
      </c>
      <c r="J64" s="182">
        <f t="shared" si="6"/>
        <v>41860</v>
      </c>
      <c r="CP64" s="232">
        <v>30602.37</v>
      </c>
    </row>
    <row r="65" spans="2:94" ht="54" customHeight="1">
      <c r="B65" s="276"/>
      <c r="C65" s="342"/>
      <c r="D65" s="301" t="s">
        <v>170</v>
      </c>
      <c r="E65" s="231" t="s">
        <v>172</v>
      </c>
      <c r="F65" s="301" t="s">
        <v>173</v>
      </c>
      <c r="G65" s="342"/>
      <c r="H65" s="290">
        <v>12000</v>
      </c>
      <c r="I65" s="258">
        <f t="shared" si="5"/>
        <v>10200</v>
      </c>
      <c r="J65" s="182">
        <f t="shared" si="6"/>
        <v>8400</v>
      </c>
      <c r="CP65" s="232">
        <v>4948.16</v>
      </c>
    </row>
    <row r="66" spans="2:94" ht="2.25" customHeight="1">
      <c r="B66" s="342"/>
      <c r="C66" s="342"/>
      <c r="D66" s="424"/>
      <c r="E66" s="425"/>
      <c r="F66" s="424"/>
      <c r="G66" s="342"/>
      <c r="H66" s="426"/>
      <c r="I66" s="419"/>
      <c r="J66" s="413"/>
      <c r="CP66" s="232"/>
    </row>
    <row r="67" spans="2:94" ht="15" customHeight="1">
      <c r="B67" s="701" t="s">
        <v>260</v>
      </c>
      <c r="C67" s="701"/>
      <c r="D67" s="701"/>
      <c r="E67" s="701"/>
      <c r="F67" s="701"/>
      <c r="G67" s="701"/>
      <c r="H67" s="701"/>
      <c r="I67" s="371"/>
      <c r="J67" s="371"/>
      <c r="CP67" s="232"/>
    </row>
    <row r="68" spans="2:94" ht="2.25" customHeight="1">
      <c r="B68" s="342"/>
      <c r="C68" s="342"/>
      <c r="D68" s="424"/>
      <c r="E68" s="425"/>
      <c r="F68" s="424"/>
      <c r="G68" s="342"/>
      <c r="H68" s="426"/>
      <c r="I68" s="419"/>
      <c r="J68" s="413"/>
      <c r="CP68" s="232"/>
    </row>
    <row r="69" spans="2:94" ht="54" customHeight="1">
      <c r="B69" s="276"/>
      <c r="C69" s="342"/>
      <c r="D69" s="301" t="s">
        <v>263</v>
      </c>
      <c r="E69" s="231" t="s">
        <v>174</v>
      </c>
      <c r="F69" s="301" t="s">
        <v>854</v>
      </c>
      <c r="G69" s="320"/>
      <c r="H69" s="290">
        <v>1800</v>
      </c>
      <c r="I69" s="258">
        <f>H69*0.85</f>
        <v>1530</v>
      </c>
      <c r="J69" s="182">
        <f>H69*0.7</f>
        <v>1260</v>
      </c>
      <c r="CP69" s="232"/>
    </row>
    <row r="70" spans="2:94" ht="54" customHeight="1">
      <c r="B70" s="276"/>
      <c r="C70" s="230"/>
      <c r="D70" s="301" t="s">
        <v>262</v>
      </c>
      <c r="E70" s="231" t="s">
        <v>175</v>
      </c>
      <c r="F70" s="301" t="s">
        <v>809</v>
      </c>
      <c r="G70" s="230"/>
      <c r="H70" s="190">
        <v>4500</v>
      </c>
      <c r="I70" s="258">
        <f>H70*0.85</f>
        <v>3825</v>
      </c>
      <c r="J70" s="182">
        <f>H70*0.7</f>
        <v>3150</v>
      </c>
      <c r="CP70" s="232">
        <v>2987.81</v>
      </c>
    </row>
    <row r="71" spans="2:94" ht="54" customHeight="1">
      <c r="B71" s="276"/>
      <c r="C71" s="230"/>
      <c r="D71" s="301" t="s">
        <v>262</v>
      </c>
      <c r="E71" s="126" t="s">
        <v>264</v>
      </c>
      <c r="F71" s="128" t="s">
        <v>1464</v>
      </c>
      <c r="G71" s="230"/>
      <c r="H71" s="524">
        <v>9800</v>
      </c>
      <c r="I71" s="495">
        <f>H71*0.85</f>
        <v>8330</v>
      </c>
      <c r="J71" s="479">
        <f>H71*0.7</f>
        <v>6860</v>
      </c>
      <c r="CP71" s="232"/>
    </row>
    <row r="72" spans="2:94" ht="54" customHeight="1">
      <c r="B72" s="276"/>
      <c r="C72" s="230"/>
      <c r="D72" s="301" t="s">
        <v>262</v>
      </c>
      <c r="E72" s="126" t="s">
        <v>192</v>
      </c>
      <c r="F72" s="128" t="s">
        <v>713</v>
      </c>
      <c r="G72" s="230"/>
      <c r="H72" s="524">
        <v>9800</v>
      </c>
      <c r="I72" s="495">
        <f>H72*0.85</f>
        <v>8330</v>
      </c>
      <c r="J72" s="479">
        <f>H72*0.7</f>
        <v>6860</v>
      </c>
      <c r="CP72" s="232">
        <v>3032.31</v>
      </c>
    </row>
    <row r="73" spans="2:94" ht="60" customHeight="1">
      <c r="B73" s="135"/>
      <c r="C73" s="343"/>
      <c r="D73" s="301" t="s">
        <v>262</v>
      </c>
      <c r="E73" s="246" t="s">
        <v>1335</v>
      </c>
      <c r="F73" s="222" t="s">
        <v>176</v>
      </c>
      <c r="G73" s="368"/>
      <c r="H73" s="190">
        <v>190000</v>
      </c>
      <c r="I73" s="258">
        <f>H73*0.85</f>
        <v>161500</v>
      </c>
      <c r="J73" s="182">
        <f>H73*0.7</f>
        <v>133000</v>
      </c>
      <c r="CP73" s="233"/>
    </row>
    <row r="74" spans="2:94" ht="2.25" customHeight="1">
      <c r="B74" s="39"/>
      <c r="C74" s="39"/>
      <c r="D74" s="224"/>
      <c r="E74" s="428"/>
      <c r="F74" s="429"/>
      <c r="G74" s="40"/>
      <c r="H74" s="427"/>
      <c r="I74" s="419"/>
      <c r="J74" s="413"/>
      <c r="CP74" s="233"/>
    </row>
    <row r="75" spans="2:94" ht="15" customHeight="1">
      <c r="B75" s="701" t="s">
        <v>261</v>
      </c>
      <c r="C75" s="701"/>
      <c r="D75" s="701"/>
      <c r="E75" s="701"/>
      <c r="F75" s="701"/>
      <c r="G75" s="701"/>
      <c r="H75" s="701"/>
      <c r="I75" s="371"/>
      <c r="J75" s="371"/>
      <c r="CP75" s="233"/>
    </row>
    <row r="76" spans="2:94" ht="2.25" customHeight="1">
      <c r="B76" s="39"/>
      <c r="C76" s="39"/>
      <c r="D76" s="224"/>
      <c r="E76" s="428"/>
      <c r="F76" s="429"/>
      <c r="G76" s="40"/>
      <c r="H76" s="427"/>
      <c r="I76" s="419"/>
      <c r="J76" s="413"/>
      <c r="CP76" s="233"/>
    </row>
    <row r="77" spans="2:94" ht="42" customHeight="1">
      <c r="B77" s="276"/>
      <c r="C77" s="320"/>
      <c r="D77" s="578" t="s">
        <v>357</v>
      </c>
      <c r="E77" s="599" t="s">
        <v>585</v>
      </c>
      <c r="F77" s="578" t="s">
        <v>1650</v>
      </c>
      <c r="G77" s="610"/>
      <c r="H77" s="611">
        <v>150</v>
      </c>
      <c r="I77" s="600">
        <f>H77*0.85</f>
        <v>127.5</v>
      </c>
      <c r="J77" s="533">
        <f>H77*0.68</f>
        <v>102.00000000000001</v>
      </c>
    </row>
    <row r="78" spans="2:94" ht="42" customHeight="1">
      <c r="B78" s="276"/>
      <c r="C78" s="230"/>
      <c r="D78" s="616" t="s">
        <v>1649</v>
      </c>
      <c r="E78" s="617" t="s">
        <v>586</v>
      </c>
      <c r="F78" s="578" t="s">
        <v>1651</v>
      </c>
      <c r="G78" s="613"/>
      <c r="H78" s="611">
        <v>110</v>
      </c>
      <c r="I78" s="600">
        <f>H78*0.85</f>
        <v>93.5</v>
      </c>
      <c r="J78" s="533">
        <f>H78*0.68</f>
        <v>74.800000000000011</v>
      </c>
    </row>
    <row r="79" spans="2:94" ht="2.25" customHeight="1"/>
    <row r="80" spans="2:94" ht="15" customHeight="1">
      <c r="B80" s="704" t="s">
        <v>334</v>
      </c>
      <c r="C80" s="704"/>
      <c r="D80" s="704"/>
      <c r="E80" s="704"/>
      <c r="F80" s="704"/>
      <c r="G80" s="704"/>
      <c r="H80" s="704"/>
      <c r="I80" s="365"/>
      <c r="J80" s="365"/>
    </row>
    <row r="81" spans="2:10" ht="2.25" customHeight="1"/>
    <row r="82" spans="2:10" ht="45" customHeight="1">
      <c r="B82" s="240"/>
      <c r="D82" s="199" t="s">
        <v>582</v>
      </c>
      <c r="E82" s="304" t="s">
        <v>584</v>
      </c>
      <c r="F82" s="305" t="s">
        <v>482</v>
      </c>
      <c r="H82" s="239">
        <v>194000</v>
      </c>
      <c r="I82" s="198">
        <f>H82*0.85</f>
        <v>164900</v>
      </c>
      <c r="J82" s="181">
        <f>H82*0.7</f>
        <v>135800</v>
      </c>
    </row>
    <row r="83" spans="2:10" ht="45" customHeight="1">
      <c r="B83" s="240"/>
      <c r="D83" s="199" t="s">
        <v>582</v>
      </c>
      <c r="E83" s="126" t="s">
        <v>583</v>
      </c>
      <c r="F83" s="305" t="s">
        <v>1354</v>
      </c>
      <c r="H83" s="239">
        <v>268600</v>
      </c>
      <c r="I83" s="198">
        <f>H83*0.85</f>
        <v>228310</v>
      </c>
      <c r="J83" s="181">
        <f>H83*0.7</f>
        <v>188020</v>
      </c>
    </row>
    <row r="84" spans="2:10" ht="2.25" customHeight="1"/>
    <row r="85" spans="2:10" ht="15" customHeight="1">
      <c r="B85" s="704" t="s">
        <v>703</v>
      </c>
      <c r="C85" s="704"/>
      <c r="D85" s="704"/>
      <c r="E85" s="704"/>
      <c r="F85" s="704"/>
      <c r="G85" s="704"/>
      <c r="H85" s="704"/>
      <c r="I85" s="365"/>
      <c r="J85" s="365"/>
    </row>
    <row r="86" spans="2:10" ht="2.25" customHeight="1">
      <c r="B86" s="106"/>
      <c r="C86" s="44"/>
      <c r="D86" s="44"/>
      <c r="E86" s="44"/>
      <c r="F86" s="44"/>
      <c r="G86" s="234"/>
      <c r="H86" s="235"/>
      <c r="I86" s="236"/>
      <c r="J86" s="223"/>
    </row>
    <row r="87" spans="2:10" ht="45" customHeight="1">
      <c r="B87" s="237"/>
      <c r="C87" s="238"/>
      <c r="D87" s="199" t="s">
        <v>299</v>
      </c>
      <c r="E87" s="126" t="s">
        <v>1665</v>
      </c>
      <c r="F87" s="199" t="s">
        <v>1664</v>
      </c>
      <c r="G87" s="238"/>
      <c r="H87" s="239">
        <v>26900</v>
      </c>
      <c r="I87" s="198">
        <f t="shared" ref="I87:I100" si="7">H87*0.85</f>
        <v>22865</v>
      </c>
      <c r="J87" s="181">
        <f t="shared" ref="J87:J100" si="8">H87*0.7</f>
        <v>18830</v>
      </c>
    </row>
    <row r="88" spans="2:10" ht="45" customHeight="1">
      <c r="B88" s="237"/>
      <c r="C88" s="238"/>
      <c r="D88" s="199" t="s">
        <v>299</v>
      </c>
      <c r="E88" s="126" t="s">
        <v>1237</v>
      </c>
      <c r="F88" s="199" t="s">
        <v>1664</v>
      </c>
      <c r="G88" s="238"/>
      <c r="H88" s="239">
        <v>27500</v>
      </c>
      <c r="I88" s="198">
        <f t="shared" si="7"/>
        <v>23375</v>
      </c>
      <c r="J88" s="181">
        <f t="shared" si="8"/>
        <v>19250</v>
      </c>
    </row>
    <row r="89" spans="2:10" ht="45" customHeight="1">
      <c r="B89" s="237"/>
      <c r="C89" s="238"/>
      <c r="D89" s="199" t="s">
        <v>299</v>
      </c>
      <c r="E89" s="126" t="s">
        <v>1666</v>
      </c>
      <c r="F89" s="199" t="s">
        <v>1664</v>
      </c>
      <c r="G89" s="238"/>
      <c r="H89" s="239">
        <v>30000</v>
      </c>
      <c r="I89" s="198">
        <f t="shared" si="7"/>
        <v>25500</v>
      </c>
      <c r="J89" s="181">
        <f t="shared" si="8"/>
        <v>21000</v>
      </c>
    </row>
    <row r="90" spans="2:10" ht="45" customHeight="1">
      <c r="B90" s="237"/>
      <c r="C90" s="238"/>
      <c r="D90" s="199" t="s">
        <v>299</v>
      </c>
      <c r="E90" s="126" t="s">
        <v>680</v>
      </c>
      <c r="F90" s="199" t="s">
        <v>1664</v>
      </c>
      <c r="G90" s="238"/>
      <c r="H90" s="239">
        <v>31500</v>
      </c>
      <c r="I90" s="198">
        <f t="shared" si="7"/>
        <v>26775</v>
      </c>
      <c r="J90" s="181">
        <f t="shared" si="8"/>
        <v>22050</v>
      </c>
    </row>
    <row r="91" spans="2:10" ht="45" customHeight="1">
      <c r="B91" s="237"/>
      <c r="C91" s="238"/>
      <c r="D91" s="199" t="s">
        <v>299</v>
      </c>
      <c r="E91" s="126" t="s">
        <v>1667</v>
      </c>
      <c r="F91" s="199" t="s">
        <v>1664</v>
      </c>
      <c r="G91" s="238"/>
      <c r="H91" s="239">
        <v>31500</v>
      </c>
      <c r="I91" s="198">
        <f t="shared" si="7"/>
        <v>26775</v>
      </c>
      <c r="J91" s="181">
        <f t="shared" si="8"/>
        <v>22050</v>
      </c>
    </row>
    <row r="92" spans="2:10" ht="45" customHeight="1">
      <c r="B92" s="237"/>
      <c r="C92" s="273"/>
      <c r="D92" s="199" t="s">
        <v>300</v>
      </c>
      <c r="E92" s="126" t="s">
        <v>1236</v>
      </c>
      <c r="F92" s="199" t="s">
        <v>1340</v>
      </c>
      <c r="G92" s="273"/>
      <c r="H92" s="239">
        <v>6200</v>
      </c>
      <c r="I92" s="198">
        <f t="shared" si="7"/>
        <v>5270</v>
      </c>
      <c r="J92" s="181">
        <f t="shared" si="8"/>
        <v>4340</v>
      </c>
    </row>
    <row r="93" spans="2:10" ht="45" customHeight="1">
      <c r="B93" s="469"/>
      <c r="D93" s="199" t="s">
        <v>298</v>
      </c>
      <c r="E93" s="126" t="s">
        <v>293</v>
      </c>
      <c r="F93" s="199" t="s">
        <v>1173</v>
      </c>
      <c r="H93" s="241">
        <v>4200</v>
      </c>
      <c r="I93" s="198">
        <f t="shared" si="7"/>
        <v>3570</v>
      </c>
      <c r="J93" s="181">
        <f t="shared" si="8"/>
        <v>2940</v>
      </c>
    </row>
    <row r="94" spans="2:10" ht="45" customHeight="1">
      <c r="B94" s="270"/>
      <c r="D94" s="199" t="s">
        <v>294</v>
      </c>
      <c r="E94" s="126" t="s">
        <v>1000</v>
      </c>
      <c r="F94" s="199" t="s">
        <v>1338</v>
      </c>
      <c r="H94" s="241">
        <v>15400</v>
      </c>
      <c r="I94" s="198">
        <f t="shared" si="7"/>
        <v>13090</v>
      </c>
      <c r="J94" s="181">
        <f t="shared" si="8"/>
        <v>10780</v>
      </c>
    </row>
    <row r="95" spans="2:10" ht="45" customHeight="1">
      <c r="B95" s="240"/>
      <c r="D95" s="199" t="s">
        <v>295</v>
      </c>
      <c r="E95" s="126" t="s">
        <v>177</v>
      </c>
      <c r="F95" s="199" t="s">
        <v>1138</v>
      </c>
      <c r="H95" s="241">
        <v>35000</v>
      </c>
      <c r="I95" s="198">
        <f t="shared" si="7"/>
        <v>29750</v>
      </c>
      <c r="J95" s="181">
        <f t="shared" si="8"/>
        <v>24500</v>
      </c>
    </row>
    <row r="96" spans="2:10" ht="45" customHeight="1">
      <c r="B96" s="270"/>
      <c r="D96" s="199" t="s">
        <v>296</v>
      </c>
      <c r="E96" s="126" t="s">
        <v>857</v>
      </c>
      <c r="F96" s="199" t="s">
        <v>1259</v>
      </c>
      <c r="H96" s="241">
        <v>91200</v>
      </c>
      <c r="I96" s="198">
        <f t="shared" si="7"/>
        <v>77520</v>
      </c>
      <c r="J96" s="181">
        <f t="shared" si="8"/>
        <v>63839.999999999993</v>
      </c>
    </row>
    <row r="97" spans="2:10" ht="45" customHeight="1">
      <c r="B97" s="270"/>
      <c r="D97" s="199" t="s">
        <v>297</v>
      </c>
      <c r="E97" s="126" t="s">
        <v>1735</v>
      </c>
      <c r="F97" s="199" t="s">
        <v>1238</v>
      </c>
      <c r="H97" s="241">
        <v>72000</v>
      </c>
      <c r="I97" s="198">
        <f t="shared" si="7"/>
        <v>61200</v>
      </c>
      <c r="J97" s="181">
        <f t="shared" si="8"/>
        <v>50400</v>
      </c>
    </row>
    <row r="98" spans="2:10" ht="45" customHeight="1">
      <c r="B98" s="240"/>
      <c r="D98" s="199" t="s">
        <v>1172</v>
      </c>
      <c r="E98" s="126" t="s">
        <v>442</v>
      </c>
      <c r="F98" s="199" t="s">
        <v>453</v>
      </c>
      <c r="H98" s="241">
        <v>550</v>
      </c>
      <c r="I98" s="198">
        <f t="shared" si="7"/>
        <v>467.5</v>
      </c>
      <c r="J98" s="181">
        <f t="shared" si="8"/>
        <v>385</v>
      </c>
    </row>
    <row r="99" spans="2:10" ht="45" customHeight="1">
      <c r="B99" s="240"/>
      <c r="D99" s="199" t="s">
        <v>7</v>
      </c>
      <c r="E99" s="126" t="s">
        <v>8</v>
      </c>
      <c r="F99" s="199" t="s">
        <v>814</v>
      </c>
      <c r="H99" s="241">
        <v>560</v>
      </c>
      <c r="I99" s="198">
        <f t="shared" si="7"/>
        <v>476</v>
      </c>
      <c r="J99" s="181">
        <f t="shared" si="8"/>
        <v>392</v>
      </c>
    </row>
    <row r="100" spans="2:10" ht="45" customHeight="1">
      <c r="B100" s="240"/>
      <c r="D100" s="199" t="s">
        <v>1139</v>
      </c>
      <c r="E100" s="242" t="s">
        <v>1235</v>
      </c>
      <c r="F100" s="199" t="s">
        <v>489</v>
      </c>
      <c r="H100" s="241">
        <v>90000</v>
      </c>
      <c r="I100" s="198">
        <f t="shared" si="7"/>
        <v>76500</v>
      </c>
      <c r="J100" s="181">
        <f t="shared" si="8"/>
        <v>62999.999999999993</v>
      </c>
    </row>
    <row r="101" spans="2:10" ht="2.25" customHeight="1"/>
    <row r="102" spans="2:10" ht="15" customHeight="1">
      <c r="B102" s="701" t="s">
        <v>1272</v>
      </c>
      <c r="C102" s="701"/>
      <c r="D102" s="701"/>
      <c r="E102" s="701"/>
      <c r="F102" s="701"/>
      <c r="G102" s="701"/>
      <c r="H102" s="701"/>
      <c r="I102" s="371"/>
      <c r="J102" s="371"/>
    </row>
    <row r="103" spans="2:10" ht="2.25" customHeight="1">
      <c r="B103" s="217"/>
      <c r="C103" s="217"/>
      <c r="D103" s="217"/>
      <c r="E103" s="217"/>
      <c r="F103" s="217"/>
      <c r="G103" s="217"/>
      <c r="H103" s="217"/>
      <c r="I103" s="217"/>
      <c r="J103" s="223"/>
    </row>
    <row r="104" spans="2:10" ht="66" customHeight="1">
      <c r="B104" s="699"/>
      <c r="C104" s="71"/>
      <c r="D104" s="618" t="s">
        <v>1007</v>
      </c>
      <c r="E104" s="619" t="s">
        <v>1002</v>
      </c>
      <c r="F104" s="614" t="s">
        <v>1005</v>
      </c>
      <c r="G104" s="537"/>
      <c r="H104" s="620">
        <v>155000</v>
      </c>
      <c r="I104" s="600">
        <f>H104*0.85</f>
        <v>131750</v>
      </c>
      <c r="J104" s="533">
        <f>H104*0.7</f>
        <v>108500</v>
      </c>
    </row>
    <row r="105" spans="2:10" ht="66" customHeight="1">
      <c r="B105" s="700"/>
      <c r="C105" s="71"/>
      <c r="D105" s="218" t="s">
        <v>1007</v>
      </c>
      <c r="E105" s="348" t="s">
        <v>1003</v>
      </c>
      <c r="F105" s="222" t="s">
        <v>1006</v>
      </c>
      <c r="G105" s="101"/>
      <c r="H105" s="253">
        <v>164000</v>
      </c>
      <c r="I105" s="258">
        <f t="shared" ref="I105:I119" si="9">H105*0.85</f>
        <v>139400</v>
      </c>
      <c r="J105" s="182">
        <f t="shared" ref="J105:J119" si="10">H105*0.7</f>
        <v>114799.99999999999</v>
      </c>
    </row>
    <row r="106" spans="2:10" ht="66" customHeight="1">
      <c r="B106" s="260"/>
      <c r="C106" s="71"/>
      <c r="D106" s="218" t="s">
        <v>1007</v>
      </c>
      <c r="E106" s="348" t="s">
        <v>1004</v>
      </c>
      <c r="F106" s="222" t="s">
        <v>1001</v>
      </c>
      <c r="G106" s="101"/>
      <c r="H106" s="253">
        <v>220600</v>
      </c>
      <c r="I106" s="258">
        <f t="shared" si="9"/>
        <v>187510</v>
      </c>
      <c r="J106" s="182">
        <f t="shared" si="10"/>
        <v>154420</v>
      </c>
    </row>
    <row r="107" spans="2:10" ht="42" customHeight="1">
      <c r="B107" s="260"/>
      <c r="C107" s="71"/>
      <c r="D107" s="618" t="s">
        <v>1008</v>
      </c>
      <c r="E107" s="621" t="s">
        <v>609</v>
      </c>
      <c r="F107" s="614" t="s">
        <v>1009</v>
      </c>
      <c r="G107" s="537"/>
      <c r="H107" s="620">
        <v>24000</v>
      </c>
      <c r="I107" s="600">
        <f t="shared" si="9"/>
        <v>20400</v>
      </c>
      <c r="J107" s="533">
        <f t="shared" si="10"/>
        <v>16800</v>
      </c>
    </row>
    <row r="108" spans="2:10" ht="42" customHeight="1">
      <c r="B108" s="260"/>
      <c r="C108" s="71"/>
      <c r="D108" s="618" t="s">
        <v>1008</v>
      </c>
      <c r="E108" s="621" t="s">
        <v>610</v>
      </c>
      <c r="F108" s="614" t="s">
        <v>1010</v>
      </c>
      <c r="G108" s="537"/>
      <c r="H108" s="620">
        <v>25900</v>
      </c>
      <c r="I108" s="600">
        <f t="shared" si="9"/>
        <v>22015</v>
      </c>
      <c r="J108" s="533">
        <f t="shared" si="10"/>
        <v>18130</v>
      </c>
    </row>
    <row r="109" spans="2:10" ht="42" customHeight="1">
      <c r="B109" s="260"/>
      <c r="C109" s="71"/>
      <c r="D109" s="618" t="s">
        <v>1008</v>
      </c>
      <c r="E109" s="621" t="s">
        <v>611</v>
      </c>
      <c r="F109" s="614" t="s">
        <v>1011</v>
      </c>
      <c r="G109" s="537"/>
      <c r="H109" s="620">
        <v>29000</v>
      </c>
      <c r="I109" s="600">
        <f t="shared" si="9"/>
        <v>24650</v>
      </c>
      <c r="J109" s="533">
        <f t="shared" si="10"/>
        <v>20300</v>
      </c>
    </row>
    <row r="110" spans="2:10" ht="42" customHeight="1">
      <c r="B110" s="260"/>
      <c r="C110" s="71"/>
      <c r="D110" s="618" t="s">
        <v>1008</v>
      </c>
      <c r="E110" s="621" t="s">
        <v>612</v>
      </c>
      <c r="F110" s="614" t="s">
        <v>1321</v>
      </c>
      <c r="G110" s="537"/>
      <c r="H110" s="620">
        <v>42200</v>
      </c>
      <c r="I110" s="600">
        <f t="shared" si="9"/>
        <v>35870</v>
      </c>
      <c r="J110" s="533">
        <f t="shared" si="10"/>
        <v>29539.999999999996</v>
      </c>
    </row>
    <row r="111" spans="2:10" ht="42" customHeight="1">
      <c r="B111" s="121"/>
      <c r="C111" s="71"/>
      <c r="D111" s="218" t="s">
        <v>1322</v>
      </c>
      <c r="E111" s="349" t="s">
        <v>232</v>
      </c>
      <c r="F111" s="222" t="s">
        <v>1043</v>
      </c>
      <c r="G111" s="101"/>
      <c r="H111" s="253">
        <v>3000</v>
      </c>
      <c r="I111" s="258">
        <f t="shared" si="9"/>
        <v>2550</v>
      </c>
      <c r="J111" s="182">
        <f t="shared" si="10"/>
        <v>2100</v>
      </c>
    </row>
    <row r="112" spans="2:10" ht="42" customHeight="1">
      <c r="B112" s="121"/>
      <c r="C112" s="71"/>
      <c r="D112" s="218" t="s">
        <v>1044</v>
      </c>
      <c r="E112" s="349" t="s">
        <v>1273</v>
      </c>
      <c r="F112" s="222" t="s">
        <v>1045</v>
      </c>
      <c r="G112" s="101"/>
      <c r="H112" s="253">
        <v>3000</v>
      </c>
      <c r="I112" s="258">
        <f t="shared" si="9"/>
        <v>2550</v>
      </c>
      <c r="J112" s="182">
        <f t="shared" si="10"/>
        <v>2100</v>
      </c>
    </row>
    <row r="113" spans="2:10" ht="42" customHeight="1">
      <c r="B113" s="121"/>
      <c r="C113" s="71"/>
      <c r="D113" s="218" t="s">
        <v>1274</v>
      </c>
      <c r="E113" s="349" t="s">
        <v>987</v>
      </c>
      <c r="F113" s="222" t="s">
        <v>1455</v>
      </c>
      <c r="G113" s="101"/>
      <c r="H113" s="253">
        <v>7900</v>
      </c>
      <c r="I113" s="258">
        <f t="shared" si="9"/>
        <v>6715</v>
      </c>
      <c r="J113" s="182">
        <f t="shared" si="10"/>
        <v>5530</v>
      </c>
    </row>
    <row r="114" spans="2:10" ht="42" customHeight="1">
      <c r="B114" s="121"/>
      <c r="C114" s="71"/>
      <c r="D114" s="218" t="s">
        <v>1444</v>
      </c>
      <c r="E114" s="349" t="s">
        <v>1736</v>
      </c>
      <c r="F114" s="222" t="s">
        <v>1454</v>
      </c>
      <c r="G114" s="101"/>
      <c r="H114" s="253">
        <v>28500</v>
      </c>
      <c r="I114" s="258">
        <f t="shared" si="9"/>
        <v>24225</v>
      </c>
      <c r="J114" s="182">
        <f t="shared" si="10"/>
        <v>19950</v>
      </c>
    </row>
    <row r="115" spans="2:10" ht="42" customHeight="1">
      <c r="B115" s="121"/>
      <c r="C115" s="71"/>
      <c r="D115" s="218" t="s">
        <v>1452</v>
      </c>
      <c r="E115" s="349" t="s">
        <v>1409</v>
      </c>
      <c r="F115" s="222" t="s">
        <v>1453</v>
      </c>
      <c r="G115" s="101"/>
      <c r="H115" s="253">
        <v>4800</v>
      </c>
      <c r="I115" s="258">
        <f t="shared" si="9"/>
        <v>4080</v>
      </c>
      <c r="J115" s="182">
        <f t="shared" si="10"/>
        <v>3360</v>
      </c>
    </row>
    <row r="116" spans="2:10" ht="42" customHeight="1">
      <c r="B116" s="121"/>
      <c r="C116" s="71"/>
      <c r="D116" s="618" t="s">
        <v>988</v>
      </c>
      <c r="E116" s="622" t="s">
        <v>1122</v>
      </c>
      <c r="F116" s="614" t="s">
        <v>1456</v>
      </c>
      <c r="G116" s="537"/>
      <c r="H116" s="620">
        <v>12000</v>
      </c>
      <c r="I116" s="600">
        <f t="shared" si="9"/>
        <v>10200</v>
      </c>
      <c r="J116" s="533">
        <f t="shared" si="10"/>
        <v>8400</v>
      </c>
    </row>
    <row r="117" spans="2:10" ht="42" customHeight="1">
      <c r="B117" s="121"/>
      <c r="C117" s="71"/>
      <c r="D117" s="218" t="s">
        <v>988</v>
      </c>
      <c r="E117" s="349" t="s">
        <v>1692</v>
      </c>
      <c r="F117" s="222" t="s">
        <v>1457</v>
      </c>
      <c r="G117" s="101"/>
      <c r="H117" s="253">
        <v>12000</v>
      </c>
      <c r="I117" s="258">
        <f t="shared" si="9"/>
        <v>10200</v>
      </c>
      <c r="J117" s="182">
        <f t="shared" si="10"/>
        <v>8400</v>
      </c>
    </row>
    <row r="118" spans="2:10" ht="42" customHeight="1">
      <c r="B118" s="121"/>
      <c r="C118" s="71"/>
      <c r="D118" s="218" t="s">
        <v>988</v>
      </c>
      <c r="E118" s="349" t="s">
        <v>613</v>
      </c>
      <c r="F118" s="219" t="s">
        <v>276</v>
      </c>
      <c r="G118" s="101"/>
      <c r="H118" s="253">
        <v>38500</v>
      </c>
      <c r="I118" s="258">
        <f t="shared" si="9"/>
        <v>32725</v>
      </c>
      <c r="J118" s="182">
        <f t="shared" si="10"/>
        <v>26950</v>
      </c>
    </row>
    <row r="119" spans="2:10" ht="42" customHeight="1">
      <c r="B119" s="121"/>
      <c r="C119" s="71"/>
      <c r="D119" s="218" t="s">
        <v>988</v>
      </c>
      <c r="E119" s="349" t="s">
        <v>1401</v>
      </c>
      <c r="F119" s="219" t="s">
        <v>1648</v>
      </c>
      <c r="G119" s="101"/>
      <c r="H119" s="253">
        <v>38500</v>
      </c>
      <c r="I119" s="258">
        <f t="shared" si="9"/>
        <v>32725</v>
      </c>
      <c r="J119" s="182">
        <f t="shared" si="10"/>
        <v>26950</v>
      </c>
    </row>
    <row r="120" spans="2:10" ht="2.25" customHeight="1">
      <c r="B120" s="38"/>
      <c r="C120" s="39"/>
      <c r="D120" s="224"/>
      <c r="E120" s="284"/>
      <c r="F120" s="285"/>
      <c r="G120" s="40"/>
      <c r="H120" s="225"/>
      <c r="I120" s="286"/>
      <c r="J120" s="202"/>
    </row>
    <row r="121" spans="2:10" ht="15" customHeight="1">
      <c r="B121" s="701" t="s">
        <v>989</v>
      </c>
      <c r="C121" s="701"/>
      <c r="D121" s="701"/>
      <c r="E121" s="701"/>
      <c r="F121" s="701"/>
      <c r="G121" s="701"/>
      <c r="H121" s="701"/>
      <c r="I121" s="371"/>
      <c r="J121" s="371"/>
    </row>
    <row r="122" spans="2:10" ht="2.25" customHeight="1">
      <c r="B122" s="220"/>
      <c r="C122" s="220"/>
      <c r="D122" s="220"/>
      <c r="E122" s="220"/>
      <c r="F122" s="220"/>
      <c r="G122" s="220"/>
      <c r="H122" s="220"/>
      <c r="I122" s="220"/>
      <c r="J122" s="226"/>
    </row>
    <row r="123" spans="2:10" ht="90" customHeight="1">
      <c r="B123" s="397"/>
      <c r="C123" s="220"/>
      <c r="D123" s="623" t="s">
        <v>378</v>
      </c>
      <c r="E123" s="624" t="s">
        <v>380</v>
      </c>
      <c r="F123" s="625" t="s">
        <v>640</v>
      </c>
      <c r="G123" s="626"/>
      <c r="H123" s="531">
        <v>300800</v>
      </c>
      <c r="I123" s="600">
        <f>H123*0.875</f>
        <v>263200</v>
      </c>
      <c r="J123" s="533">
        <f>H123*0.75</f>
        <v>225600</v>
      </c>
    </row>
    <row r="124" spans="2:10" ht="123.75" customHeight="1">
      <c r="B124" s="397"/>
      <c r="C124" s="71"/>
      <c r="D124" s="623" t="s">
        <v>283</v>
      </c>
      <c r="E124" s="624" t="s">
        <v>282</v>
      </c>
      <c r="F124" s="625" t="s">
        <v>228</v>
      </c>
      <c r="G124" s="537"/>
      <c r="H124" s="531">
        <v>384500</v>
      </c>
      <c r="I124" s="600">
        <f>H124*0.875</f>
        <v>336437.5</v>
      </c>
      <c r="J124" s="533">
        <f>H124*0.75</f>
        <v>288375</v>
      </c>
    </row>
    <row r="125" spans="2:10" ht="90" customHeight="1">
      <c r="B125" s="121"/>
      <c r="C125" s="39"/>
      <c r="D125" s="395" t="s">
        <v>378</v>
      </c>
      <c r="E125" s="246" t="s">
        <v>379</v>
      </c>
      <c r="F125" s="396" t="s">
        <v>436</v>
      </c>
      <c r="G125" s="40"/>
      <c r="H125" s="193">
        <v>339500</v>
      </c>
      <c r="I125" s="258">
        <f>H125*0.9</f>
        <v>305550</v>
      </c>
      <c r="J125" s="182">
        <f>H125*0.8</f>
        <v>271600</v>
      </c>
    </row>
    <row r="126" spans="2:10" ht="122.25" customHeight="1">
      <c r="B126" s="121"/>
      <c r="C126" s="39"/>
      <c r="D126" s="395" t="s">
        <v>283</v>
      </c>
      <c r="E126" s="246" t="s">
        <v>1440</v>
      </c>
      <c r="F126" s="396" t="s">
        <v>377</v>
      </c>
      <c r="G126" s="40"/>
      <c r="H126" s="193">
        <v>432400</v>
      </c>
      <c r="I126" s="258">
        <f>H126*0.9</f>
        <v>389160</v>
      </c>
      <c r="J126" s="182">
        <f>H126*0.8</f>
        <v>345920</v>
      </c>
    </row>
    <row r="127" spans="2:10" ht="2.25" customHeight="1">
      <c r="B127" s="273"/>
      <c r="C127" s="273"/>
      <c r="D127" s="8"/>
      <c r="E127" s="250"/>
      <c r="F127" s="134"/>
      <c r="G127" s="273"/>
      <c r="H127" s="282"/>
      <c r="I127" s="283"/>
      <c r="J127" s="202"/>
    </row>
    <row r="128" spans="2:10" ht="15" customHeight="1">
      <c r="B128" s="701" t="s">
        <v>676</v>
      </c>
      <c r="C128" s="701"/>
      <c r="D128" s="701"/>
      <c r="E128" s="701"/>
      <c r="F128" s="701"/>
      <c r="G128" s="701"/>
      <c r="H128" s="701"/>
      <c r="I128" s="371"/>
      <c r="J128" s="371"/>
    </row>
    <row r="129" spans="2:10" ht="2.25" customHeight="1">
      <c r="B129" s="227"/>
      <c r="C129" s="220"/>
      <c r="D129" s="220"/>
      <c r="E129" s="220"/>
      <c r="F129" s="220"/>
      <c r="G129" s="220"/>
      <c r="H129" s="220"/>
      <c r="I129" s="228"/>
      <c r="J129" s="226"/>
    </row>
    <row r="130" spans="2:10" ht="45" customHeight="1">
      <c r="B130" s="121"/>
      <c r="C130" s="71"/>
      <c r="D130" s="218" t="s">
        <v>1517</v>
      </c>
      <c r="E130" s="348" t="s">
        <v>614</v>
      </c>
      <c r="F130" s="222" t="s">
        <v>488</v>
      </c>
      <c r="G130" s="101"/>
      <c r="H130" s="193">
        <v>14000</v>
      </c>
      <c r="I130" s="254">
        <f t="shared" ref="I130:I136" si="11">H130*0.85</f>
        <v>11900</v>
      </c>
      <c r="J130" s="182">
        <f t="shared" ref="J130:J136" si="12">H130*0.7</f>
        <v>9800</v>
      </c>
    </row>
    <row r="131" spans="2:10" ht="58.5" customHeight="1">
      <c r="B131" s="121"/>
      <c r="C131" s="71"/>
      <c r="D131" s="618" t="s">
        <v>1518</v>
      </c>
      <c r="E131" s="619" t="s">
        <v>615</v>
      </c>
      <c r="F131" s="614" t="s">
        <v>1520</v>
      </c>
      <c r="G131" s="537"/>
      <c r="H131" s="531">
        <v>379000</v>
      </c>
      <c r="I131" s="627">
        <f t="shared" si="11"/>
        <v>322150</v>
      </c>
      <c r="J131" s="533">
        <f t="shared" si="12"/>
        <v>265300</v>
      </c>
    </row>
    <row r="132" spans="2:10" ht="69" customHeight="1">
      <c r="B132" s="121"/>
      <c r="C132" s="71"/>
      <c r="D132" s="618" t="s">
        <v>1518</v>
      </c>
      <c r="E132" s="619" t="s">
        <v>1521</v>
      </c>
      <c r="F132" s="614" t="s">
        <v>1519</v>
      </c>
      <c r="G132" s="537"/>
      <c r="H132" s="531">
        <v>405000</v>
      </c>
      <c r="I132" s="627">
        <f t="shared" si="11"/>
        <v>344250</v>
      </c>
      <c r="J132" s="533">
        <f t="shared" si="12"/>
        <v>283500</v>
      </c>
    </row>
    <row r="133" spans="2:10" ht="87" customHeight="1">
      <c r="B133" s="121"/>
      <c r="C133" s="71"/>
      <c r="D133" s="218" t="s">
        <v>1518</v>
      </c>
      <c r="E133" s="348" t="s">
        <v>1543</v>
      </c>
      <c r="F133" s="222" t="s">
        <v>1542</v>
      </c>
      <c r="G133" s="101"/>
      <c r="H133" s="193">
        <v>530000</v>
      </c>
      <c r="I133" s="254">
        <f t="shared" si="11"/>
        <v>450500</v>
      </c>
      <c r="J133" s="182">
        <f t="shared" si="12"/>
        <v>371000</v>
      </c>
    </row>
    <row r="134" spans="2:10" ht="111.75" customHeight="1">
      <c r="B134" s="121"/>
      <c r="C134" s="71"/>
      <c r="D134" s="218" t="s">
        <v>1518</v>
      </c>
      <c r="E134" s="349" t="s">
        <v>1539</v>
      </c>
      <c r="F134" s="222" t="s">
        <v>1538</v>
      </c>
      <c r="G134" s="101"/>
      <c r="H134" s="193">
        <v>628000</v>
      </c>
      <c r="I134" s="254">
        <f t="shared" si="11"/>
        <v>533800</v>
      </c>
      <c r="J134" s="182">
        <f t="shared" si="12"/>
        <v>439600</v>
      </c>
    </row>
    <row r="135" spans="2:10" ht="111.75" customHeight="1">
      <c r="B135" s="346"/>
      <c r="C135" s="71"/>
      <c r="D135" s="218" t="s">
        <v>1518</v>
      </c>
      <c r="E135" s="349" t="s">
        <v>1541</v>
      </c>
      <c r="F135" s="222" t="s">
        <v>1540</v>
      </c>
      <c r="G135" s="101"/>
      <c r="H135" s="193">
        <v>778700</v>
      </c>
      <c r="I135" s="254">
        <f t="shared" si="11"/>
        <v>661895</v>
      </c>
      <c r="J135" s="182">
        <f t="shared" si="12"/>
        <v>545090</v>
      </c>
    </row>
    <row r="136" spans="2:10" ht="135" customHeight="1">
      <c r="B136" s="121"/>
      <c r="C136" s="71"/>
      <c r="D136" s="262" t="s">
        <v>1078</v>
      </c>
      <c r="E136" s="350" t="s">
        <v>616</v>
      </c>
      <c r="F136" s="219" t="s">
        <v>381</v>
      </c>
      <c r="G136" s="101"/>
      <c r="H136" s="179">
        <v>4620800</v>
      </c>
      <c r="I136" s="221">
        <f t="shared" si="11"/>
        <v>3927680</v>
      </c>
      <c r="J136" s="181">
        <f t="shared" si="12"/>
        <v>3234560</v>
      </c>
    </row>
    <row r="137" spans="2:10" ht="2.25" customHeight="1">
      <c r="B137" s="273"/>
      <c r="C137" s="273"/>
      <c r="D137" s="8"/>
      <c r="E137" s="250"/>
      <c r="F137" s="134"/>
      <c r="G137" s="273"/>
      <c r="H137" s="282"/>
      <c r="I137" s="283"/>
      <c r="J137" s="202"/>
    </row>
    <row r="138" spans="2:10" ht="15" customHeight="1">
      <c r="B138" s="704" t="s">
        <v>1630</v>
      </c>
      <c r="C138" s="704"/>
      <c r="D138" s="704"/>
      <c r="E138" s="704"/>
      <c r="F138" s="704"/>
      <c r="G138" s="704"/>
      <c r="H138" s="704"/>
      <c r="I138" s="365"/>
      <c r="J138" s="365"/>
    </row>
    <row r="139" spans="2:10" ht="2.25" customHeight="1">
      <c r="B139" s="44"/>
      <c r="C139" s="44"/>
      <c r="D139" s="44"/>
      <c r="E139" s="44"/>
      <c r="F139" s="44"/>
      <c r="G139" s="234"/>
      <c r="H139" s="235"/>
      <c r="I139" s="235"/>
      <c r="J139" s="464"/>
    </row>
    <row r="140" spans="2:10" ht="80.25" customHeight="1">
      <c r="B140" s="237"/>
      <c r="C140" s="414"/>
      <c r="D140" s="123" t="s">
        <v>1631</v>
      </c>
      <c r="E140" s="463" t="s">
        <v>224</v>
      </c>
      <c r="F140" s="128" t="s">
        <v>1077</v>
      </c>
      <c r="G140" s="414"/>
      <c r="H140" s="290">
        <v>16400</v>
      </c>
      <c r="I140" s="254">
        <f>H140*0.85</f>
        <v>13940</v>
      </c>
      <c r="J140" s="182">
        <f>H140*0.7</f>
        <v>11480</v>
      </c>
    </row>
    <row r="141" spans="2:10" ht="90.75" customHeight="1">
      <c r="B141" s="243"/>
      <c r="C141" s="244"/>
      <c r="D141" s="123" t="s">
        <v>1632</v>
      </c>
      <c r="E141" s="351" t="s">
        <v>225</v>
      </c>
      <c r="F141" s="128" t="s">
        <v>1625</v>
      </c>
      <c r="G141" s="245"/>
      <c r="H141" s="290">
        <v>19800</v>
      </c>
      <c r="I141" s="254">
        <f>H141*0.85</f>
        <v>16830</v>
      </c>
      <c r="J141" s="182">
        <f>H141*0.7</f>
        <v>13860</v>
      </c>
    </row>
    <row r="142" spans="2:10" ht="100.5" customHeight="1">
      <c r="B142" s="243"/>
      <c r="C142" s="244"/>
      <c r="D142" s="123" t="s">
        <v>1633</v>
      </c>
      <c r="E142" s="351" t="s">
        <v>226</v>
      </c>
      <c r="F142" s="128" t="s">
        <v>411</v>
      </c>
      <c r="G142" s="245"/>
      <c r="H142" s="290">
        <v>27400</v>
      </c>
      <c r="I142" s="254">
        <f>H142*0.85</f>
        <v>23290</v>
      </c>
      <c r="J142" s="182">
        <f>H142*0.7</f>
        <v>19180</v>
      </c>
    </row>
    <row r="143" spans="2:10" ht="69" customHeight="1">
      <c r="B143" s="243"/>
      <c r="C143" s="244"/>
      <c r="D143" s="123" t="s">
        <v>1633</v>
      </c>
      <c r="E143" s="352" t="s">
        <v>227</v>
      </c>
      <c r="F143" s="128" t="s">
        <v>412</v>
      </c>
      <c r="G143" s="245"/>
      <c r="H143" s="290">
        <v>29600</v>
      </c>
      <c r="I143" s="254">
        <f>H143*0.85</f>
        <v>25160</v>
      </c>
      <c r="J143" s="182">
        <f>H143*0.7</f>
        <v>20720</v>
      </c>
    </row>
    <row r="144" spans="2:10" ht="2.25" customHeight="1"/>
  </sheetData>
  <mergeCells count="17">
    <mergeCell ref="B104:B105"/>
    <mergeCell ref="B10:H10"/>
    <mergeCell ref="B36:H36"/>
    <mergeCell ref="B20:B21"/>
    <mergeCell ref="B27:B28"/>
    <mergeCell ref="B30:B31"/>
    <mergeCell ref="B18:B19"/>
    <mergeCell ref="B67:H67"/>
    <mergeCell ref="B75:H75"/>
    <mergeCell ref="B128:H128"/>
    <mergeCell ref="B42:B43"/>
    <mergeCell ref="B51:H51"/>
    <mergeCell ref="B138:H138"/>
    <mergeCell ref="B80:H80"/>
    <mergeCell ref="B85:H85"/>
    <mergeCell ref="B102:H102"/>
    <mergeCell ref="B121:H121"/>
  </mergeCells>
  <phoneticPr fontId="6" type="noConversion"/>
  <printOptions horizontalCentered="1"/>
  <pageMargins left="0.19685039370078741" right="0.19685039370078741" top="0.19685039370078741" bottom="0.19685039370078741" header="0.19685039370078741" footer="0.19685039370078741"/>
  <pageSetup paperSize="9" scale="90" orientation="portrait" horizontalDpi="300" verticalDpi="300" r:id="rId1"/>
  <headerFooter alignWithMargins="0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>
  <sheetPr>
    <tabColor theme="4"/>
  </sheetPr>
  <dimension ref="B1:J111"/>
  <sheetViews>
    <sheetView zoomScaleNormal="75" workbookViewId="0">
      <pane ySplit="8" topLeftCell="A24" activePane="bottomLeft" state="frozenSplit"/>
      <selection pane="bottomLeft" activeCell="B27" sqref="B27:H27"/>
    </sheetView>
  </sheetViews>
  <sheetFormatPr defaultRowHeight="12.75"/>
  <cols>
    <col min="1" max="1" width="0.42578125" style="36" customWidth="1"/>
    <col min="2" max="2" width="12.7109375" style="36" customWidth="1"/>
    <col min="3" max="3" width="0.42578125" style="36" customWidth="1"/>
    <col min="4" max="4" width="14.7109375" style="36" customWidth="1"/>
    <col min="5" max="5" width="14.7109375" style="204" customWidth="1"/>
    <col min="6" max="6" width="54.28515625" style="36" customWidth="1"/>
    <col min="7" max="7" width="0.42578125" style="36" customWidth="1"/>
    <col min="8" max="8" width="9.7109375" style="205" customWidth="1"/>
    <col min="9" max="9" width="9.7109375" style="206" customWidth="1"/>
    <col min="10" max="10" width="9.7109375" style="207" customWidth="1"/>
    <col min="11" max="11" width="0.42578125" style="36" customWidth="1"/>
    <col min="12" max="16384" width="9.140625" style="36"/>
  </cols>
  <sheetData>
    <row r="1" spans="2:10" ht="2.25" customHeight="1"/>
    <row r="2" spans="2:10" s="1" customFormat="1" ht="13.5" customHeight="1">
      <c r="B2" s="165"/>
      <c r="C2" s="165"/>
      <c r="D2" s="165"/>
      <c r="E2" s="165"/>
      <c r="F2" s="165"/>
      <c r="G2" s="165"/>
      <c r="H2" s="208"/>
      <c r="I2" s="208"/>
      <c r="J2" s="209"/>
    </row>
    <row r="3" spans="2:10" s="1" customFormat="1" ht="13.5" customHeight="1">
      <c r="B3" s="165"/>
      <c r="C3" s="165"/>
      <c r="D3" s="165"/>
      <c r="E3" s="165"/>
      <c r="F3" s="165"/>
      <c r="G3" s="165"/>
      <c r="H3" s="208"/>
      <c r="I3" s="208"/>
      <c r="J3" s="209"/>
    </row>
    <row r="4" spans="2:10" s="1" customFormat="1" ht="13.5" customHeight="1">
      <c r="B4" s="165"/>
      <c r="C4" s="165"/>
      <c r="D4" s="165"/>
      <c r="E4" s="165"/>
      <c r="F4" s="165"/>
      <c r="G4" s="165"/>
      <c r="H4" s="208"/>
      <c r="I4" s="208"/>
      <c r="J4" s="209"/>
    </row>
    <row r="5" spans="2:10" s="1" customFormat="1" ht="13.5" customHeight="1">
      <c r="B5" s="165"/>
      <c r="C5" s="165"/>
      <c r="D5" s="165"/>
      <c r="E5" s="165"/>
      <c r="F5" s="165"/>
      <c r="G5" s="165"/>
      <c r="H5" s="208"/>
      <c r="I5" s="208"/>
      <c r="J5" s="209"/>
    </row>
    <row r="6" spans="2:10" s="1" customFormat="1" ht="13.5" customHeight="1">
      <c r="B6" s="165"/>
      <c r="C6" s="165"/>
      <c r="D6" s="165"/>
      <c r="E6" s="165"/>
      <c r="F6" s="165"/>
      <c r="G6" s="165"/>
      <c r="H6" s="208"/>
      <c r="I6" s="208"/>
      <c r="J6" s="209"/>
    </row>
    <row r="7" spans="2:10" s="1" customFormat="1" ht="2.25" customHeight="1">
      <c r="B7" s="210"/>
      <c r="C7" s="210"/>
      <c r="D7" s="210"/>
      <c r="E7" s="210"/>
      <c r="F7" s="210"/>
      <c r="G7" s="210"/>
      <c r="H7" s="211"/>
      <c r="I7" s="211"/>
      <c r="J7" s="212"/>
    </row>
    <row r="8" spans="2:10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2:10" s="37" customFormat="1" ht="2.25" customHeight="1">
      <c r="B9" s="38"/>
      <c r="C9" s="39"/>
      <c r="D9" s="40"/>
      <c r="E9" s="40"/>
      <c r="F9" s="213"/>
      <c r="G9" s="41"/>
      <c r="H9" s="214"/>
      <c r="I9" s="215"/>
      <c r="J9" s="216"/>
    </row>
    <row r="10" spans="2:10" s="37" customFormat="1" ht="15" customHeight="1">
      <c r="B10" s="701" t="s">
        <v>1446</v>
      </c>
      <c r="C10" s="701"/>
      <c r="D10" s="701"/>
      <c r="E10" s="701"/>
      <c r="F10" s="701"/>
      <c r="G10" s="701"/>
      <c r="H10" s="701"/>
      <c r="I10" s="371"/>
      <c r="J10" s="371"/>
    </row>
    <row r="11" spans="2:10" s="37" customFormat="1" ht="2.25" customHeight="1">
      <c r="B11" s="46"/>
      <c r="C11" s="45"/>
      <c r="D11" s="45"/>
      <c r="E11" s="45"/>
      <c r="F11" s="45"/>
      <c r="G11" s="48"/>
      <c r="H11" s="45"/>
      <c r="I11" s="47"/>
      <c r="J11" s="115"/>
    </row>
    <row r="12" spans="2:10" s="37" customFormat="1" ht="102" customHeight="1">
      <c r="B12" s="141"/>
      <c r="C12" s="44"/>
      <c r="D12" s="123" t="s">
        <v>750</v>
      </c>
      <c r="E12" s="345" t="s">
        <v>53</v>
      </c>
      <c r="F12" s="127" t="s">
        <v>1656</v>
      </c>
      <c r="G12" s="234"/>
      <c r="H12" s="290">
        <v>10450</v>
      </c>
      <c r="I12" s="258">
        <f>H12*0.85</f>
        <v>8882.5</v>
      </c>
      <c r="J12" s="182">
        <f>H12*0.7</f>
        <v>7314.9999999999991</v>
      </c>
    </row>
    <row r="13" spans="2:10" s="37" customFormat="1" ht="102" customHeight="1">
      <c r="B13" s="141"/>
      <c r="C13" s="44"/>
      <c r="D13" s="123" t="s">
        <v>750</v>
      </c>
      <c r="E13" s="345" t="s">
        <v>284</v>
      </c>
      <c r="F13" s="496" t="s">
        <v>52</v>
      </c>
      <c r="G13" s="234"/>
      <c r="H13" s="290">
        <v>17150</v>
      </c>
      <c r="I13" s="258">
        <f t="shared" ref="I13:I24" si="0">H13*0.85</f>
        <v>14577.5</v>
      </c>
      <c r="J13" s="182">
        <f t="shared" ref="J13:J21" si="1">H13*0.7</f>
        <v>12005</v>
      </c>
    </row>
    <row r="14" spans="2:10" s="37" customFormat="1" ht="102" customHeight="1">
      <c r="B14" s="141"/>
      <c r="C14" s="44"/>
      <c r="D14" s="123" t="s">
        <v>750</v>
      </c>
      <c r="E14" s="345" t="s">
        <v>285</v>
      </c>
      <c r="F14" s="496" t="s">
        <v>1024</v>
      </c>
      <c r="G14" s="234"/>
      <c r="H14" s="290">
        <v>18700</v>
      </c>
      <c r="I14" s="258">
        <f t="shared" si="0"/>
        <v>15895</v>
      </c>
      <c r="J14" s="182">
        <f t="shared" si="1"/>
        <v>13090</v>
      </c>
    </row>
    <row r="15" spans="2:10" s="37" customFormat="1" ht="102" customHeight="1">
      <c r="B15" s="141"/>
      <c r="C15" s="44"/>
      <c r="D15" s="123" t="s">
        <v>750</v>
      </c>
      <c r="E15" s="345" t="s">
        <v>286</v>
      </c>
      <c r="F15" s="496" t="s">
        <v>603</v>
      </c>
      <c r="G15" s="234"/>
      <c r="H15" s="290">
        <v>21850</v>
      </c>
      <c r="I15" s="258">
        <f t="shared" si="0"/>
        <v>18572.5</v>
      </c>
      <c r="J15" s="182">
        <f t="shared" si="1"/>
        <v>15294.999999999998</v>
      </c>
    </row>
    <row r="16" spans="2:10" s="37" customFormat="1" ht="102" customHeight="1">
      <c r="B16" s="141"/>
      <c r="C16" s="44"/>
      <c r="D16" s="123" t="s">
        <v>750</v>
      </c>
      <c r="E16" s="345" t="s">
        <v>287</v>
      </c>
      <c r="F16" s="496" t="s">
        <v>604</v>
      </c>
      <c r="G16" s="234"/>
      <c r="H16" s="290">
        <v>26100</v>
      </c>
      <c r="I16" s="258">
        <f t="shared" si="0"/>
        <v>22185</v>
      </c>
      <c r="J16" s="182">
        <f t="shared" si="1"/>
        <v>18270</v>
      </c>
    </row>
    <row r="17" spans="2:10" s="37" customFormat="1" ht="102" customHeight="1">
      <c r="B17" s="141"/>
      <c r="C17" s="44"/>
      <c r="D17" s="123" t="s">
        <v>750</v>
      </c>
      <c r="E17" s="345" t="s">
        <v>288</v>
      </c>
      <c r="F17" s="496" t="s">
        <v>539</v>
      </c>
      <c r="G17" s="234"/>
      <c r="H17" s="290">
        <v>28300</v>
      </c>
      <c r="I17" s="258">
        <f t="shared" si="0"/>
        <v>24055</v>
      </c>
      <c r="J17" s="182">
        <f t="shared" si="1"/>
        <v>19810</v>
      </c>
    </row>
    <row r="18" spans="2:10" s="37" customFormat="1" ht="90" customHeight="1">
      <c r="B18" s="141"/>
      <c r="C18" s="44"/>
      <c r="D18" s="598" t="s">
        <v>1578</v>
      </c>
      <c r="E18" s="628" t="s">
        <v>1292</v>
      </c>
      <c r="F18" s="582" t="s">
        <v>1205</v>
      </c>
      <c r="G18" s="630"/>
      <c r="H18" s="611">
        <v>12000</v>
      </c>
      <c r="I18" s="600">
        <f t="shared" si="0"/>
        <v>10200</v>
      </c>
      <c r="J18" s="533">
        <f t="shared" si="1"/>
        <v>8400</v>
      </c>
    </row>
    <row r="19" spans="2:10" s="37" customFormat="1" ht="81" customHeight="1">
      <c r="B19" s="141"/>
      <c r="C19" s="44"/>
      <c r="D19" s="123" t="s">
        <v>1578</v>
      </c>
      <c r="E19" s="420" t="s">
        <v>1577</v>
      </c>
      <c r="F19" s="128" t="s">
        <v>501</v>
      </c>
      <c r="G19" s="234"/>
      <c r="H19" s="290">
        <v>13500</v>
      </c>
      <c r="I19" s="258">
        <f>H19*0.85</f>
        <v>11475</v>
      </c>
      <c r="J19" s="182">
        <f>H19*0.7</f>
        <v>9450</v>
      </c>
    </row>
    <row r="20" spans="2:10" s="37" customFormat="1" ht="102" customHeight="1">
      <c r="B20" s="141"/>
      <c r="C20" s="44"/>
      <c r="D20" s="123" t="s">
        <v>751</v>
      </c>
      <c r="E20" s="420" t="s">
        <v>525</v>
      </c>
      <c r="F20" s="128" t="s">
        <v>524</v>
      </c>
      <c r="G20" s="234"/>
      <c r="H20" s="290">
        <v>21300</v>
      </c>
      <c r="I20" s="258">
        <f t="shared" si="0"/>
        <v>18105</v>
      </c>
      <c r="J20" s="182">
        <f t="shared" si="1"/>
        <v>14909.999999999998</v>
      </c>
    </row>
    <row r="21" spans="2:10" s="37" customFormat="1" ht="48" customHeight="1">
      <c r="B21" s="141"/>
      <c r="C21" s="44"/>
      <c r="D21" s="598" t="s">
        <v>745</v>
      </c>
      <c r="E21" s="628" t="s">
        <v>17</v>
      </c>
      <c r="F21" s="629" t="s">
        <v>18</v>
      </c>
      <c r="G21" s="630"/>
      <c r="H21" s="611">
        <v>7250</v>
      </c>
      <c r="I21" s="600">
        <f t="shared" si="0"/>
        <v>6162.5</v>
      </c>
      <c r="J21" s="533">
        <f t="shared" si="1"/>
        <v>5075</v>
      </c>
    </row>
    <row r="22" spans="2:10" s="37" customFormat="1" ht="124.5" customHeight="1">
      <c r="B22" s="141"/>
      <c r="C22" s="44"/>
      <c r="D22" s="123" t="s">
        <v>752</v>
      </c>
      <c r="E22" s="420" t="s">
        <v>1290</v>
      </c>
      <c r="F22" s="128" t="s">
        <v>1533</v>
      </c>
      <c r="G22" s="422"/>
      <c r="H22" s="290">
        <v>16500</v>
      </c>
      <c r="I22" s="258">
        <f t="shared" si="0"/>
        <v>14025</v>
      </c>
      <c r="J22" s="182">
        <f>H22*0.758</f>
        <v>12507</v>
      </c>
    </row>
    <row r="23" spans="2:10" s="37" customFormat="1" ht="102" customHeight="1">
      <c r="B23" s="141"/>
      <c r="C23" s="44"/>
      <c r="D23" s="476" t="s">
        <v>1</v>
      </c>
      <c r="E23" s="420" t="s">
        <v>1291</v>
      </c>
      <c r="F23" s="173" t="s">
        <v>934</v>
      </c>
      <c r="G23" s="422"/>
      <c r="H23" s="507">
        <v>17900</v>
      </c>
      <c r="I23" s="507">
        <f t="shared" si="0"/>
        <v>15215</v>
      </c>
      <c r="J23" s="508">
        <f>H23*0.7</f>
        <v>12530</v>
      </c>
    </row>
    <row r="24" spans="2:10" s="37" customFormat="1" ht="145.5" customHeight="1">
      <c r="B24" s="237"/>
      <c r="C24" s="238"/>
      <c r="D24" s="598" t="s">
        <v>752</v>
      </c>
      <c r="E24" s="588" t="s">
        <v>587</v>
      </c>
      <c r="F24" s="582" t="s">
        <v>0</v>
      </c>
      <c r="G24" s="631"/>
      <c r="H24" s="611">
        <v>44000</v>
      </c>
      <c r="I24" s="600">
        <f t="shared" si="0"/>
        <v>37400</v>
      </c>
      <c r="J24" s="533">
        <f>H24*0.7</f>
        <v>30799.999999999996</v>
      </c>
    </row>
    <row r="25" spans="2:10" s="37" customFormat="1" ht="173.25" customHeight="1">
      <c r="B25" s="237"/>
      <c r="C25" s="238"/>
      <c r="D25" s="123" t="s">
        <v>752</v>
      </c>
      <c r="E25" s="345" t="s">
        <v>608</v>
      </c>
      <c r="F25" s="128" t="s">
        <v>214</v>
      </c>
      <c r="G25" s="238"/>
      <c r="H25" s="494" t="s">
        <v>274</v>
      </c>
      <c r="I25" s="495" t="s">
        <v>274</v>
      </c>
      <c r="J25" s="479" t="s">
        <v>274</v>
      </c>
    </row>
    <row r="26" spans="2:10" ht="2.25" customHeight="1"/>
    <row r="27" spans="2:10" ht="15" customHeight="1">
      <c r="B27" s="701" t="s">
        <v>1627</v>
      </c>
      <c r="C27" s="701"/>
      <c r="D27" s="701"/>
      <c r="E27" s="701"/>
      <c r="F27" s="701"/>
      <c r="G27" s="701"/>
      <c r="H27" s="701"/>
      <c r="I27" s="371"/>
      <c r="J27" s="371"/>
    </row>
    <row r="28" spans="2:10" ht="2.25" customHeight="1"/>
    <row r="29" spans="2:10" ht="60" customHeight="1">
      <c r="B29" s="237"/>
      <c r="C29" s="273"/>
      <c r="D29" s="607" t="s">
        <v>743</v>
      </c>
      <c r="E29" s="577" t="s">
        <v>365</v>
      </c>
      <c r="F29" s="578" t="s">
        <v>93</v>
      </c>
      <c r="G29" s="631"/>
      <c r="H29" s="550">
        <v>6800</v>
      </c>
      <c r="I29" s="600">
        <f t="shared" ref="I29:I43" si="2">H29*0.85</f>
        <v>5780</v>
      </c>
      <c r="J29" s="533">
        <f>H29*0.7</f>
        <v>4760</v>
      </c>
    </row>
    <row r="30" spans="2:10" ht="60" customHeight="1">
      <c r="B30" s="237"/>
      <c r="C30" s="273"/>
      <c r="D30" s="607" t="s">
        <v>744</v>
      </c>
      <c r="E30" s="577" t="s">
        <v>366</v>
      </c>
      <c r="F30" s="607" t="s">
        <v>682</v>
      </c>
      <c r="G30" s="631"/>
      <c r="H30" s="550">
        <v>7500</v>
      </c>
      <c r="I30" s="600">
        <f t="shared" si="2"/>
        <v>6375</v>
      </c>
      <c r="J30" s="533">
        <f t="shared" ref="J30:J43" si="3">H30*0.7</f>
        <v>5250</v>
      </c>
    </row>
    <row r="31" spans="2:10" ht="69" customHeight="1">
      <c r="B31" s="237"/>
      <c r="C31" s="273"/>
      <c r="D31" s="632" t="s">
        <v>81</v>
      </c>
      <c r="E31" s="577" t="s">
        <v>367</v>
      </c>
      <c r="F31" s="629" t="s">
        <v>1131</v>
      </c>
      <c r="G31" s="631"/>
      <c r="H31" s="550">
        <v>17200</v>
      </c>
      <c r="I31" s="600">
        <f t="shared" si="2"/>
        <v>14620</v>
      </c>
      <c r="J31" s="533">
        <f t="shared" si="3"/>
        <v>12040</v>
      </c>
    </row>
    <row r="32" spans="2:10" ht="69" customHeight="1">
      <c r="B32" s="237"/>
      <c r="C32" s="273"/>
      <c r="D32" s="633" t="s">
        <v>746</v>
      </c>
      <c r="E32" s="577" t="s">
        <v>368</v>
      </c>
      <c r="F32" s="629" t="s">
        <v>1132</v>
      </c>
      <c r="G32" s="631"/>
      <c r="H32" s="550">
        <v>23600</v>
      </c>
      <c r="I32" s="600">
        <f t="shared" si="2"/>
        <v>20060</v>
      </c>
      <c r="J32" s="533">
        <f t="shared" si="3"/>
        <v>16520</v>
      </c>
    </row>
    <row r="33" spans="2:10" ht="69" customHeight="1">
      <c r="B33" s="237"/>
      <c r="C33" s="273"/>
      <c r="D33" s="131" t="s">
        <v>1215</v>
      </c>
      <c r="E33" s="345" t="s">
        <v>1216</v>
      </c>
      <c r="F33" s="324" t="s">
        <v>562</v>
      </c>
      <c r="G33" s="238"/>
      <c r="H33" s="493">
        <v>13000</v>
      </c>
      <c r="I33" s="495">
        <f t="shared" si="2"/>
        <v>11050</v>
      </c>
      <c r="J33" s="479">
        <f t="shared" si="3"/>
        <v>9100</v>
      </c>
    </row>
    <row r="34" spans="2:10" ht="66" customHeight="1">
      <c r="B34" s="237"/>
      <c r="C34" s="273"/>
      <c r="D34" s="123" t="s">
        <v>1563</v>
      </c>
      <c r="E34" s="200" t="s">
        <v>1562</v>
      </c>
      <c r="F34" s="324" t="s">
        <v>1565</v>
      </c>
      <c r="G34" s="238"/>
      <c r="H34" s="192">
        <v>4900</v>
      </c>
      <c r="I34" s="258">
        <f t="shared" si="2"/>
        <v>4165</v>
      </c>
      <c r="J34" s="182">
        <f t="shared" si="3"/>
        <v>3430</v>
      </c>
    </row>
    <row r="35" spans="2:10" ht="78" customHeight="1">
      <c r="B35" s="323"/>
      <c r="C35" s="273"/>
      <c r="D35" s="123" t="s">
        <v>747</v>
      </c>
      <c r="E35" s="200" t="s">
        <v>1564</v>
      </c>
      <c r="F35" s="324" t="s">
        <v>1569</v>
      </c>
      <c r="G35" s="238"/>
      <c r="H35" s="192">
        <v>5900</v>
      </c>
      <c r="I35" s="258">
        <f t="shared" si="2"/>
        <v>5015</v>
      </c>
      <c r="J35" s="182">
        <f t="shared" si="3"/>
        <v>4130</v>
      </c>
    </row>
    <row r="36" spans="2:10" ht="78" customHeight="1">
      <c r="B36" s="323"/>
      <c r="C36" s="273"/>
      <c r="D36" s="123" t="s">
        <v>747</v>
      </c>
      <c r="E36" s="200" t="s">
        <v>1566</v>
      </c>
      <c r="F36" s="324" t="s">
        <v>1570</v>
      </c>
      <c r="G36" s="238"/>
      <c r="H36" s="192">
        <v>6900</v>
      </c>
      <c r="I36" s="258">
        <f t="shared" si="2"/>
        <v>5865</v>
      </c>
      <c r="J36" s="182">
        <f t="shared" si="3"/>
        <v>4830</v>
      </c>
    </row>
    <row r="37" spans="2:10" ht="78" customHeight="1">
      <c r="B37" s="323"/>
      <c r="C37" s="273"/>
      <c r="D37" s="123" t="s">
        <v>747</v>
      </c>
      <c r="E37" s="200" t="s">
        <v>1567</v>
      </c>
      <c r="F37" s="324" t="s">
        <v>1218</v>
      </c>
      <c r="G37" s="238"/>
      <c r="H37" s="192">
        <v>7000</v>
      </c>
      <c r="I37" s="258">
        <f t="shared" si="2"/>
        <v>5950</v>
      </c>
      <c r="J37" s="182">
        <f t="shared" si="3"/>
        <v>4900</v>
      </c>
    </row>
    <row r="38" spans="2:10" ht="78" customHeight="1">
      <c r="B38" s="323"/>
      <c r="C38" s="273"/>
      <c r="D38" s="123" t="s">
        <v>747</v>
      </c>
      <c r="E38" s="200" t="s">
        <v>1568</v>
      </c>
      <c r="F38" s="324" t="s">
        <v>1217</v>
      </c>
      <c r="G38" s="238"/>
      <c r="H38" s="192">
        <v>10200</v>
      </c>
      <c r="I38" s="258">
        <f t="shared" si="2"/>
        <v>8670</v>
      </c>
      <c r="J38" s="182">
        <f t="shared" si="3"/>
        <v>7140</v>
      </c>
    </row>
    <row r="39" spans="2:10" ht="60" customHeight="1">
      <c r="B39" s="323"/>
      <c r="C39" s="273"/>
      <c r="D39" s="123" t="s">
        <v>748</v>
      </c>
      <c r="E39" s="200" t="s">
        <v>1204</v>
      </c>
      <c r="F39" s="324" t="s">
        <v>1561</v>
      </c>
      <c r="G39" s="238"/>
      <c r="H39" s="192">
        <v>1600</v>
      </c>
      <c r="I39" s="258">
        <f>H39*0.85</f>
        <v>1360</v>
      </c>
      <c r="J39" s="182">
        <f>H39*0.7</f>
        <v>1120</v>
      </c>
    </row>
    <row r="40" spans="2:10" ht="60" customHeight="1">
      <c r="B40" s="323"/>
      <c r="C40" s="273"/>
      <c r="D40" s="123" t="s">
        <v>748</v>
      </c>
      <c r="E40" s="200" t="s">
        <v>1203</v>
      </c>
      <c r="F40" s="516" t="s">
        <v>1221</v>
      </c>
      <c r="G40" s="238"/>
      <c r="H40" s="192">
        <v>2000</v>
      </c>
      <c r="I40" s="258">
        <f>H40*0.85</f>
        <v>1700</v>
      </c>
      <c r="J40" s="182">
        <f>H40*0.7</f>
        <v>1400</v>
      </c>
    </row>
    <row r="41" spans="2:10" ht="60" customHeight="1">
      <c r="B41" s="323"/>
      <c r="C41" s="273"/>
      <c r="D41" s="123" t="s">
        <v>748</v>
      </c>
      <c r="E41" s="335" t="s">
        <v>1219</v>
      </c>
      <c r="F41" s="516" t="s">
        <v>1222</v>
      </c>
      <c r="G41" s="238"/>
      <c r="H41" s="192">
        <v>1800</v>
      </c>
      <c r="I41" s="258">
        <f>H41*0.85</f>
        <v>1530</v>
      </c>
      <c r="J41" s="182">
        <f>H41*0.7</f>
        <v>1260</v>
      </c>
    </row>
    <row r="42" spans="2:10" ht="60" customHeight="1">
      <c r="B42" s="323"/>
      <c r="C42" s="273"/>
      <c r="D42" s="123" t="s">
        <v>748</v>
      </c>
      <c r="E42" s="335" t="s">
        <v>1220</v>
      </c>
      <c r="F42" s="516" t="s">
        <v>1222</v>
      </c>
      <c r="G42" s="238"/>
      <c r="H42" s="192">
        <v>1800</v>
      </c>
      <c r="I42" s="258">
        <f t="shared" si="2"/>
        <v>1530</v>
      </c>
      <c r="J42" s="182">
        <f t="shared" si="3"/>
        <v>1260</v>
      </c>
    </row>
    <row r="43" spans="2:10" ht="60" customHeight="1">
      <c r="B43" s="237"/>
      <c r="C43" s="273"/>
      <c r="D43" s="598" t="s">
        <v>749</v>
      </c>
      <c r="E43" s="577" t="s">
        <v>776</v>
      </c>
      <c r="F43" s="629" t="s">
        <v>447</v>
      </c>
      <c r="G43" s="631"/>
      <c r="H43" s="550">
        <v>3000</v>
      </c>
      <c r="I43" s="600">
        <f t="shared" si="2"/>
        <v>2550</v>
      </c>
      <c r="J43" s="533">
        <f t="shared" si="3"/>
        <v>2100</v>
      </c>
    </row>
    <row r="44" spans="2:10" ht="2.25" customHeight="1"/>
    <row r="45" spans="2:10" ht="15" customHeight="1">
      <c r="B45" s="704" t="s">
        <v>537</v>
      </c>
      <c r="C45" s="704"/>
      <c r="D45" s="704"/>
      <c r="E45" s="704"/>
      <c r="F45" s="704"/>
      <c r="G45" s="704"/>
      <c r="H45" s="704"/>
      <c r="I45" s="365"/>
      <c r="J45" s="365"/>
    </row>
    <row r="46" spans="2:10" ht="2.25" customHeight="1">
      <c r="B46" s="421"/>
      <c r="C46" s="421"/>
      <c r="D46" s="421"/>
      <c r="E46" s="421"/>
      <c r="F46" s="421"/>
      <c r="G46" s="422"/>
      <c r="H46" s="423"/>
      <c r="I46" s="423"/>
      <c r="J46" s="216"/>
    </row>
    <row r="47" spans="2:10" ht="60" customHeight="1">
      <c r="B47" s="237"/>
      <c r="C47" s="273"/>
      <c r="D47" s="598" t="s">
        <v>742</v>
      </c>
      <c r="E47" s="577" t="s">
        <v>777</v>
      </c>
      <c r="F47" s="629" t="s">
        <v>1443</v>
      </c>
      <c r="G47" s="634"/>
      <c r="H47" s="550">
        <v>2700</v>
      </c>
      <c r="I47" s="600">
        <f t="shared" ref="I47:I61" si="4">H47*0.85</f>
        <v>2295</v>
      </c>
      <c r="J47" s="533">
        <f>H47*0.7</f>
        <v>1889.9999999999998</v>
      </c>
    </row>
    <row r="48" spans="2:10" ht="60" customHeight="1">
      <c r="B48" s="237"/>
      <c r="C48" s="273"/>
      <c r="D48" s="598" t="s">
        <v>741</v>
      </c>
      <c r="E48" s="577" t="s">
        <v>778</v>
      </c>
      <c r="F48" s="629" t="s">
        <v>708</v>
      </c>
      <c r="G48" s="634"/>
      <c r="H48" s="550">
        <v>3000</v>
      </c>
      <c r="I48" s="600">
        <f t="shared" si="4"/>
        <v>2550</v>
      </c>
      <c r="J48" s="533">
        <f t="shared" ref="J48:J61" si="5">H48*0.7</f>
        <v>2100</v>
      </c>
    </row>
    <row r="49" spans="2:10" ht="60" customHeight="1">
      <c r="B49" s="237"/>
      <c r="C49" s="273"/>
      <c r="D49" s="347" t="s">
        <v>740</v>
      </c>
      <c r="E49" s="200" t="s">
        <v>779</v>
      </c>
      <c r="F49" s="324" t="s">
        <v>457</v>
      </c>
      <c r="G49" s="273"/>
      <c r="H49" s="493">
        <v>2200</v>
      </c>
      <c r="I49" s="495">
        <f t="shared" si="4"/>
        <v>1870</v>
      </c>
      <c r="J49" s="479">
        <f t="shared" si="5"/>
        <v>1540</v>
      </c>
    </row>
    <row r="50" spans="2:10" ht="69" customHeight="1">
      <c r="B50" s="729"/>
      <c r="C50" s="10"/>
      <c r="D50" s="635"/>
      <c r="E50" s="577" t="s">
        <v>780</v>
      </c>
      <c r="F50" s="629" t="s">
        <v>899</v>
      </c>
      <c r="G50" s="636"/>
      <c r="H50" s="550">
        <v>2400</v>
      </c>
      <c r="I50" s="600">
        <f t="shared" si="4"/>
        <v>2040</v>
      </c>
      <c r="J50" s="533">
        <f t="shared" si="5"/>
        <v>1680</v>
      </c>
    </row>
    <row r="51" spans="2:10" ht="69" customHeight="1">
      <c r="B51" s="729"/>
      <c r="C51" s="10"/>
      <c r="D51" s="138" t="s">
        <v>739</v>
      </c>
      <c r="E51" s="200" t="s">
        <v>781</v>
      </c>
      <c r="F51" s="324" t="s">
        <v>978</v>
      </c>
      <c r="G51" s="9"/>
      <c r="H51" s="493">
        <v>2800</v>
      </c>
      <c r="I51" s="495">
        <f t="shared" si="4"/>
        <v>2380</v>
      </c>
      <c r="J51" s="479">
        <f t="shared" si="5"/>
        <v>1959.9999999999998</v>
      </c>
    </row>
    <row r="52" spans="2:10" ht="69" customHeight="1">
      <c r="B52" s="243"/>
      <c r="C52" s="10"/>
      <c r="D52" s="635" t="s">
        <v>739</v>
      </c>
      <c r="E52" s="577" t="s">
        <v>1246</v>
      </c>
      <c r="F52" s="629" t="s">
        <v>985</v>
      </c>
      <c r="G52" s="636"/>
      <c r="H52" s="550">
        <v>4200</v>
      </c>
      <c r="I52" s="600">
        <f t="shared" si="4"/>
        <v>3570</v>
      </c>
      <c r="J52" s="533">
        <f t="shared" si="5"/>
        <v>2940</v>
      </c>
    </row>
    <row r="53" spans="2:10" ht="54" customHeight="1">
      <c r="B53" s="243"/>
      <c r="C53" s="10"/>
      <c r="D53" s="131" t="s">
        <v>738</v>
      </c>
      <c r="E53" s="200" t="s">
        <v>1413</v>
      </c>
      <c r="F53" s="138" t="s">
        <v>1293</v>
      </c>
      <c r="G53" s="9"/>
      <c r="H53" s="192">
        <v>4000</v>
      </c>
      <c r="I53" s="258">
        <f t="shared" si="4"/>
        <v>3400</v>
      </c>
      <c r="J53" s="182">
        <f t="shared" si="5"/>
        <v>2800</v>
      </c>
    </row>
    <row r="54" spans="2:10" ht="45" customHeight="1">
      <c r="B54" s="729"/>
      <c r="C54" s="10"/>
      <c r="D54" s="131" t="s">
        <v>738</v>
      </c>
      <c r="E54" s="335" t="s">
        <v>1421</v>
      </c>
      <c r="F54" s="138" t="s">
        <v>1396</v>
      </c>
      <c r="G54" s="9"/>
      <c r="H54" s="493">
        <v>3750</v>
      </c>
      <c r="I54" s="495">
        <f t="shared" si="4"/>
        <v>3187.5</v>
      </c>
      <c r="J54" s="479">
        <f t="shared" si="5"/>
        <v>2625</v>
      </c>
    </row>
    <row r="55" spans="2:10" ht="60" customHeight="1">
      <c r="B55" s="729"/>
      <c r="C55" s="10"/>
      <c r="D55" s="131" t="s">
        <v>738</v>
      </c>
      <c r="E55" s="200" t="s">
        <v>1247</v>
      </c>
      <c r="F55" s="140" t="s">
        <v>1096</v>
      </c>
      <c r="G55" s="9"/>
      <c r="H55" s="493">
        <v>4100</v>
      </c>
      <c r="I55" s="495">
        <f t="shared" si="4"/>
        <v>3485</v>
      </c>
      <c r="J55" s="479">
        <f t="shared" si="5"/>
        <v>2870</v>
      </c>
    </row>
    <row r="56" spans="2:10" ht="60" customHeight="1">
      <c r="B56" s="269"/>
      <c r="C56" s="10"/>
      <c r="D56" s="637" t="s">
        <v>738</v>
      </c>
      <c r="E56" s="577" t="s">
        <v>1248</v>
      </c>
      <c r="F56" s="638" t="s">
        <v>1097</v>
      </c>
      <c r="G56" s="636"/>
      <c r="H56" s="550">
        <v>4200</v>
      </c>
      <c r="I56" s="600">
        <f t="shared" si="4"/>
        <v>3570</v>
      </c>
      <c r="J56" s="533">
        <f t="shared" si="5"/>
        <v>2940</v>
      </c>
    </row>
    <row r="57" spans="2:10" ht="78" customHeight="1">
      <c r="B57" s="729"/>
      <c r="C57" s="10"/>
      <c r="D57" s="639" t="s">
        <v>738</v>
      </c>
      <c r="E57" s="588" t="s">
        <v>1101</v>
      </c>
      <c r="F57" s="635" t="s">
        <v>1702</v>
      </c>
      <c r="G57" s="636"/>
      <c r="H57" s="550">
        <v>4700</v>
      </c>
      <c r="I57" s="600">
        <f t="shared" si="4"/>
        <v>3995</v>
      </c>
      <c r="J57" s="533">
        <f t="shared" si="5"/>
        <v>3290</v>
      </c>
    </row>
    <row r="58" spans="2:10" ht="93" customHeight="1">
      <c r="B58" s="729"/>
      <c r="C58" s="10"/>
      <c r="D58" s="131"/>
      <c r="E58" s="345" t="s">
        <v>1337</v>
      </c>
      <c r="F58" s="516" t="s">
        <v>1418</v>
      </c>
      <c r="G58" s="9"/>
      <c r="H58" s="493">
        <v>5900</v>
      </c>
      <c r="I58" s="495">
        <f t="shared" si="4"/>
        <v>5015</v>
      </c>
      <c r="J58" s="479">
        <f t="shared" si="5"/>
        <v>4130</v>
      </c>
    </row>
    <row r="59" spans="2:10" ht="99" customHeight="1">
      <c r="B59" s="729"/>
      <c r="C59" s="10"/>
      <c r="D59" s="131" t="s">
        <v>738</v>
      </c>
      <c r="E59" s="345" t="s">
        <v>130</v>
      </c>
      <c r="F59" s="324" t="s">
        <v>811</v>
      </c>
      <c r="G59" s="9"/>
      <c r="H59" s="493">
        <v>8800</v>
      </c>
      <c r="I59" s="495">
        <f t="shared" si="4"/>
        <v>7480</v>
      </c>
      <c r="J59" s="479">
        <f t="shared" si="5"/>
        <v>6160</v>
      </c>
    </row>
    <row r="60" spans="2:10" ht="101.25" customHeight="1">
      <c r="B60" s="729"/>
      <c r="C60" s="10"/>
      <c r="D60" s="131"/>
      <c r="E60" s="345" t="s">
        <v>131</v>
      </c>
      <c r="F60" s="324" t="s">
        <v>166</v>
      </c>
      <c r="G60" s="9"/>
      <c r="H60" s="493">
        <v>13000</v>
      </c>
      <c r="I60" s="495">
        <f t="shared" si="4"/>
        <v>11050</v>
      </c>
      <c r="J60" s="479">
        <f t="shared" si="5"/>
        <v>9100</v>
      </c>
    </row>
    <row r="61" spans="2:10" ht="69" customHeight="1">
      <c r="B61" s="269"/>
      <c r="C61" s="10"/>
      <c r="D61" s="637" t="s">
        <v>737</v>
      </c>
      <c r="E61" s="577" t="s">
        <v>1249</v>
      </c>
      <c r="F61" s="629" t="s">
        <v>21</v>
      </c>
      <c r="G61" s="636"/>
      <c r="H61" s="550">
        <v>5400</v>
      </c>
      <c r="I61" s="600">
        <f t="shared" si="4"/>
        <v>4590</v>
      </c>
      <c r="J61" s="533">
        <f t="shared" si="5"/>
        <v>3779.9999999999995</v>
      </c>
    </row>
    <row r="62" spans="2:10" ht="2.25" customHeight="1">
      <c r="B62" s="415"/>
      <c r="C62" s="10"/>
      <c r="D62" s="20"/>
      <c r="E62" s="416"/>
      <c r="F62" s="417"/>
      <c r="G62" s="9"/>
      <c r="H62" s="359"/>
      <c r="I62" s="419"/>
      <c r="J62" s="413"/>
    </row>
    <row r="63" spans="2:10" ht="15" customHeight="1">
      <c r="B63" s="704" t="s">
        <v>734</v>
      </c>
      <c r="C63" s="704"/>
      <c r="D63" s="704"/>
      <c r="E63" s="704"/>
      <c r="F63" s="704"/>
      <c r="G63" s="704"/>
      <c r="H63" s="704"/>
      <c r="I63" s="365"/>
      <c r="J63" s="365"/>
    </row>
    <row r="64" spans="2:10" ht="2.25" customHeight="1">
      <c r="B64" s="415"/>
      <c r="C64" s="10"/>
      <c r="D64" s="20"/>
      <c r="E64" s="416"/>
      <c r="F64" s="417"/>
      <c r="G64" s="9"/>
      <c r="H64" s="359"/>
      <c r="I64" s="419"/>
      <c r="J64" s="413"/>
    </row>
    <row r="65" spans="2:10" ht="48" customHeight="1">
      <c r="B65" s="269"/>
      <c r="C65" s="10"/>
      <c r="D65" s="131" t="s">
        <v>755</v>
      </c>
      <c r="E65" s="139" t="s">
        <v>1127</v>
      </c>
      <c r="F65" s="324" t="s">
        <v>1125</v>
      </c>
      <c r="G65" s="9"/>
      <c r="H65" s="192">
        <v>990</v>
      </c>
      <c r="I65" s="258">
        <f t="shared" ref="I65:I70" si="6">H65*0.85</f>
        <v>841.5</v>
      </c>
      <c r="J65" s="182">
        <f t="shared" ref="J65:J70" si="7">H65*0.7</f>
        <v>693</v>
      </c>
    </row>
    <row r="66" spans="2:10" ht="48" customHeight="1">
      <c r="B66" s="269"/>
      <c r="C66" s="10"/>
      <c r="D66" s="131" t="s">
        <v>755</v>
      </c>
      <c r="E66" s="139" t="s">
        <v>1128</v>
      </c>
      <c r="F66" s="324" t="s">
        <v>1125</v>
      </c>
      <c r="G66" s="9"/>
      <c r="H66" s="493">
        <v>1100</v>
      </c>
      <c r="I66" s="495">
        <f t="shared" si="6"/>
        <v>935</v>
      </c>
      <c r="J66" s="479">
        <f t="shared" si="7"/>
        <v>770</v>
      </c>
    </row>
    <row r="67" spans="2:10" ht="48" customHeight="1">
      <c r="B67" s="729"/>
      <c r="C67" s="10"/>
      <c r="D67" s="131" t="s">
        <v>755</v>
      </c>
      <c r="E67" s="139" t="s">
        <v>341</v>
      </c>
      <c r="F67" s="324" t="s">
        <v>759</v>
      </c>
      <c r="G67" s="9"/>
      <c r="H67" s="192">
        <v>2350</v>
      </c>
      <c r="I67" s="258">
        <f t="shared" si="6"/>
        <v>1997.5</v>
      </c>
      <c r="J67" s="182">
        <f t="shared" si="7"/>
        <v>1645</v>
      </c>
    </row>
    <row r="68" spans="2:10" ht="54" customHeight="1">
      <c r="B68" s="729"/>
      <c r="C68" s="10"/>
      <c r="D68" s="131" t="s">
        <v>755</v>
      </c>
      <c r="E68" s="139" t="s">
        <v>754</v>
      </c>
      <c r="F68" s="324" t="s">
        <v>340</v>
      </c>
      <c r="G68" s="9"/>
      <c r="H68" s="192">
        <v>2600</v>
      </c>
      <c r="I68" s="258">
        <f t="shared" si="6"/>
        <v>2210</v>
      </c>
      <c r="J68" s="182">
        <f t="shared" si="7"/>
        <v>1819.9999999999998</v>
      </c>
    </row>
    <row r="69" spans="2:10" ht="48" customHeight="1">
      <c r="B69" s="237"/>
      <c r="C69" s="273"/>
      <c r="D69" s="123" t="s">
        <v>1450</v>
      </c>
      <c r="E69" s="139" t="s">
        <v>1448</v>
      </c>
      <c r="F69" s="324" t="s">
        <v>1229</v>
      </c>
      <c r="G69" s="273"/>
      <c r="H69" s="192">
        <v>1400</v>
      </c>
      <c r="I69" s="258">
        <f t="shared" si="6"/>
        <v>1190</v>
      </c>
      <c r="J69" s="182">
        <f t="shared" si="7"/>
        <v>979.99999999999989</v>
      </c>
    </row>
    <row r="70" spans="2:10" ht="48" customHeight="1">
      <c r="B70" s="237"/>
      <c r="C70" s="273"/>
      <c r="D70" s="123" t="s">
        <v>1450</v>
      </c>
      <c r="E70" s="139" t="s">
        <v>1449</v>
      </c>
      <c r="F70" s="324" t="s">
        <v>1230</v>
      </c>
      <c r="G70" s="273"/>
      <c r="H70" s="192">
        <v>1950</v>
      </c>
      <c r="I70" s="258">
        <f t="shared" si="6"/>
        <v>1657.5</v>
      </c>
      <c r="J70" s="182">
        <f t="shared" si="7"/>
        <v>1365</v>
      </c>
    </row>
    <row r="71" spans="2:10" ht="2.25" customHeight="1">
      <c r="B71" s="415"/>
      <c r="C71" s="10"/>
      <c r="D71" s="20"/>
      <c r="E71" s="416"/>
      <c r="F71" s="417"/>
      <c r="G71" s="9"/>
      <c r="H71" s="418"/>
      <c r="I71" s="419"/>
      <c r="J71" s="413"/>
    </row>
    <row r="72" spans="2:10" ht="15" customHeight="1">
      <c r="B72" s="704" t="s">
        <v>538</v>
      </c>
      <c r="C72" s="704"/>
      <c r="D72" s="704"/>
      <c r="E72" s="704"/>
      <c r="F72" s="704"/>
      <c r="G72" s="704"/>
      <c r="H72" s="704"/>
      <c r="I72" s="365"/>
      <c r="J72" s="365"/>
    </row>
    <row r="73" spans="2:10" ht="2.25" customHeight="1">
      <c r="B73" s="415"/>
      <c r="C73" s="10"/>
      <c r="D73" s="20"/>
      <c r="E73" s="416"/>
      <c r="F73" s="417"/>
      <c r="G73" s="9"/>
      <c r="H73" s="418"/>
      <c r="I73" s="419"/>
      <c r="J73" s="413"/>
    </row>
    <row r="74" spans="2:10" ht="48" customHeight="1">
      <c r="B74" s="269"/>
      <c r="C74" s="10"/>
      <c r="D74" s="637" t="s">
        <v>760</v>
      </c>
      <c r="E74" s="640" t="s">
        <v>1126</v>
      </c>
      <c r="F74" s="629" t="s">
        <v>1417</v>
      </c>
      <c r="G74" s="636"/>
      <c r="H74" s="550">
        <v>220</v>
      </c>
      <c r="I74" s="600">
        <f t="shared" ref="I74:I104" si="8">H74*0.85</f>
        <v>187</v>
      </c>
      <c r="J74" s="533">
        <f>H74*0.7</f>
        <v>154</v>
      </c>
    </row>
    <row r="75" spans="2:10" ht="48" customHeight="1">
      <c r="B75" s="269"/>
      <c r="C75" s="10"/>
      <c r="D75" s="131" t="s">
        <v>760</v>
      </c>
      <c r="E75" s="139" t="s">
        <v>1129</v>
      </c>
      <c r="F75" s="324" t="s">
        <v>1134</v>
      </c>
      <c r="G75" s="9"/>
      <c r="H75" s="493">
        <v>1500</v>
      </c>
      <c r="I75" s="495">
        <f t="shared" si="8"/>
        <v>1275</v>
      </c>
      <c r="J75" s="479">
        <f t="shared" ref="J75:J101" si="9">H75*0.7</f>
        <v>1050</v>
      </c>
    </row>
    <row r="76" spans="2:10" ht="48" customHeight="1">
      <c r="B76" s="269"/>
      <c r="C76" s="10"/>
      <c r="D76" s="131" t="s">
        <v>760</v>
      </c>
      <c r="E76" s="139" t="s">
        <v>1130</v>
      </c>
      <c r="F76" s="324" t="s">
        <v>1133</v>
      </c>
      <c r="G76" s="9"/>
      <c r="H76" s="192">
        <v>1500</v>
      </c>
      <c r="I76" s="258">
        <f t="shared" si="8"/>
        <v>1275</v>
      </c>
      <c r="J76" s="182">
        <f t="shared" si="9"/>
        <v>1050</v>
      </c>
    </row>
    <row r="77" spans="2:10" ht="48" customHeight="1">
      <c r="B77" s="269"/>
      <c r="C77" s="10"/>
      <c r="D77" s="637" t="s">
        <v>760</v>
      </c>
      <c r="E77" s="640" t="s">
        <v>82</v>
      </c>
      <c r="F77" s="629" t="s">
        <v>1133</v>
      </c>
      <c r="G77" s="636"/>
      <c r="H77" s="550">
        <v>2000</v>
      </c>
      <c r="I77" s="600">
        <f t="shared" si="8"/>
        <v>1700</v>
      </c>
      <c r="J77" s="533">
        <f>H77*0.7</f>
        <v>1400</v>
      </c>
    </row>
    <row r="78" spans="2:10" ht="69" customHeight="1">
      <c r="B78" s="269"/>
      <c r="C78" s="10"/>
      <c r="D78" s="637" t="s">
        <v>761</v>
      </c>
      <c r="E78" s="640" t="s">
        <v>1414</v>
      </c>
      <c r="F78" s="638" t="s">
        <v>1411</v>
      </c>
      <c r="G78" s="636"/>
      <c r="H78" s="550">
        <v>1900</v>
      </c>
      <c r="I78" s="600">
        <f t="shared" si="8"/>
        <v>1615</v>
      </c>
      <c r="J78" s="533">
        <f>H78*0.7</f>
        <v>1330</v>
      </c>
    </row>
    <row r="79" spans="2:10" ht="69" customHeight="1">
      <c r="B79" s="269"/>
      <c r="C79" s="10"/>
      <c r="D79" s="637" t="s">
        <v>761</v>
      </c>
      <c r="E79" s="640" t="s">
        <v>1415</v>
      </c>
      <c r="F79" s="635" t="s">
        <v>1412</v>
      </c>
      <c r="G79" s="636"/>
      <c r="H79" s="550">
        <v>2200</v>
      </c>
      <c r="I79" s="600">
        <f t="shared" si="8"/>
        <v>1870</v>
      </c>
      <c r="J79" s="533">
        <f t="shared" si="9"/>
        <v>1540</v>
      </c>
    </row>
    <row r="80" spans="2:10" ht="69" customHeight="1">
      <c r="B80" s="269"/>
      <c r="C80" s="10"/>
      <c r="D80" s="637" t="s">
        <v>761</v>
      </c>
      <c r="E80" s="640" t="s">
        <v>1416</v>
      </c>
      <c r="F80" s="638" t="s">
        <v>1411</v>
      </c>
      <c r="G80" s="636"/>
      <c r="H80" s="550">
        <v>2400</v>
      </c>
      <c r="I80" s="600">
        <f t="shared" si="8"/>
        <v>2040</v>
      </c>
      <c r="J80" s="533">
        <f t="shared" si="9"/>
        <v>1680</v>
      </c>
    </row>
    <row r="81" spans="2:10" ht="48" customHeight="1">
      <c r="B81" s="269"/>
      <c r="C81" s="10"/>
      <c r="D81" s="131" t="s">
        <v>762</v>
      </c>
      <c r="E81" s="139" t="s">
        <v>153</v>
      </c>
      <c r="F81" s="324" t="s">
        <v>154</v>
      </c>
      <c r="G81" s="9"/>
      <c r="H81" s="192">
        <v>2850</v>
      </c>
      <c r="I81" s="258">
        <f t="shared" si="8"/>
        <v>2422.5</v>
      </c>
      <c r="J81" s="182">
        <f t="shared" si="9"/>
        <v>1994.9999999999998</v>
      </c>
    </row>
    <row r="82" spans="2:10" ht="55.5" customHeight="1">
      <c r="B82" s="269"/>
      <c r="C82" s="10"/>
      <c r="D82" s="131" t="s">
        <v>735</v>
      </c>
      <c r="E82" s="139" t="s">
        <v>83</v>
      </c>
      <c r="F82" s="324" t="s">
        <v>305</v>
      </c>
      <c r="G82" s="9"/>
      <c r="H82" s="192">
        <v>3000</v>
      </c>
      <c r="I82" s="258">
        <f t="shared" si="8"/>
        <v>2550</v>
      </c>
      <c r="J82" s="182">
        <f t="shared" si="9"/>
        <v>2100</v>
      </c>
    </row>
    <row r="83" spans="2:10" ht="48" customHeight="1">
      <c r="B83" s="269"/>
      <c r="C83" s="10"/>
      <c r="D83" s="131" t="s">
        <v>249</v>
      </c>
      <c r="E83" s="139" t="s">
        <v>569</v>
      </c>
      <c r="F83" s="324" t="s">
        <v>570</v>
      </c>
      <c r="G83" s="9"/>
      <c r="H83" s="192">
        <v>710</v>
      </c>
      <c r="I83" s="258">
        <f t="shared" si="8"/>
        <v>603.5</v>
      </c>
      <c r="J83" s="182">
        <f t="shared" si="9"/>
        <v>496.99999999999994</v>
      </c>
    </row>
    <row r="84" spans="2:10" ht="48" customHeight="1">
      <c r="B84" s="269"/>
      <c r="C84" s="10"/>
      <c r="D84" s="131" t="s">
        <v>736</v>
      </c>
      <c r="E84" s="139" t="s">
        <v>935</v>
      </c>
      <c r="F84" s="324" t="s">
        <v>936</v>
      </c>
      <c r="G84" s="9"/>
      <c r="H84" s="192">
        <v>1300</v>
      </c>
      <c r="I84" s="258">
        <f t="shared" si="8"/>
        <v>1105</v>
      </c>
      <c r="J84" s="182">
        <f t="shared" si="9"/>
        <v>909.99999999999989</v>
      </c>
    </row>
    <row r="85" spans="2:10" ht="48" customHeight="1">
      <c r="B85" s="269"/>
      <c r="C85" s="10"/>
      <c r="D85" s="131" t="s">
        <v>736</v>
      </c>
      <c r="E85" s="126" t="s">
        <v>1447</v>
      </c>
      <c r="F85" s="324" t="s">
        <v>937</v>
      </c>
      <c r="G85" s="9"/>
      <c r="H85" s="192">
        <v>980</v>
      </c>
      <c r="I85" s="258">
        <f t="shared" si="8"/>
        <v>833</v>
      </c>
      <c r="J85" s="182">
        <f t="shared" si="9"/>
        <v>686</v>
      </c>
    </row>
    <row r="86" spans="2:10" ht="48" customHeight="1">
      <c r="B86" s="269"/>
      <c r="C86" s="10"/>
      <c r="D86" s="131" t="s">
        <v>1135</v>
      </c>
      <c r="E86" s="126" t="s">
        <v>1137</v>
      </c>
      <c r="F86" s="324" t="s">
        <v>1209</v>
      </c>
      <c r="G86" s="9"/>
      <c r="H86" s="192">
        <v>340</v>
      </c>
      <c r="I86" s="258">
        <f t="shared" si="8"/>
        <v>289</v>
      </c>
      <c r="J86" s="182">
        <f t="shared" si="9"/>
        <v>237.99999999999997</v>
      </c>
    </row>
    <row r="87" spans="2:10" ht="48" customHeight="1">
      <c r="B87" s="269"/>
      <c r="C87" s="10"/>
      <c r="D87" s="131" t="s">
        <v>1135</v>
      </c>
      <c r="E87" s="126" t="s">
        <v>1210</v>
      </c>
      <c r="F87" s="324" t="s">
        <v>1208</v>
      </c>
      <c r="G87" s="9"/>
      <c r="H87" s="192">
        <v>480</v>
      </c>
      <c r="I87" s="258">
        <f t="shared" si="8"/>
        <v>408</v>
      </c>
      <c r="J87" s="182">
        <f t="shared" si="9"/>
        <v>336</v>
      </c>
    </row>
    <row r="88" spans="2:10" ht="48" customHeight="1">
      <c r="B88" s="269"/>
      <c r="C88" s="10"/>
      <c r="D88" s="131" t="s">
        <v>1136</v>
      </c>
      <c r="E88" s="126" t="s">
        <v>1211</v>
      </c>
      <c r="F88" s="324" t="s">
        <v>1212</v>
      </c>
      <c r="G88" s="9"/>
      <c r="H88" s="192">
        <v>1600</v>
      </c>
      <c r="I88" s="258">
        <f t="shared" si="8"/>
        <v>1360</v>
      </c>
      <c r="J88" s="182">
        <f t="shared" si="9"/>
        <v>1120</v>
      </c>
    </row>
    <row r="89" spans="2:10" ht="48" customHeight="1">
      <c r="B89" s="475"/>
      <c r="C89" s="10"/>
      <c r="D89" s="131" t="s">
        <v>1136</v>
      </c>
      <c r="E89" s="126" t="s">
        <v>1213</v>
      </c>
      <c r="F89" s="324" t="s">
        <v>1214</v>
      </c>
      <c r="G89" s="9"/>
      <c r="H89" s="192">
        <v>1950</v>
      </c>
      <c r="I89" s="258">
        <f t="shared" si="8"/>
        <v>1657.5</v>
      </c>
      <c r="J89" s="182">
        <f t="shared" si="9"/>
        <v>1365</v>
      </c>
    </row>
    <row r="90" spans="2:10" ht="48" customHeight="1">
      <c r="B90" s="475"/>
      <c r="C90" s="10"/>
      <c r="D90" s="131" t="s">
        <v>78</v>
      </c>
      <c r="E90" s="126" t="s">
        <v>79</v>
      </c>
      <c r="F90" s="324" t="s">
        <v>568</v>
      </c>
      <c r="G90" s="9"/>
      <c r="H90" s="192">
        <v>1200</v>
      </c>
      <c r="I90" s="258">
        <f t="shared" si="8"/>
        <v>1020</v>
      </c>
      <c r="J90" s="182">
        <f t="shared" si="9"/>
        <v>840</v>
      </c>
    </row>
    <row r="91" spans="2:10" ht="102" customHeight="1">
      <c r="B91" s="475"/>
      <c r="C91" s="10"/>
      <c r="D91" s="123" t="s">
        <v>1081</v>
      </c>
      <c r="E91" s="126" t="s">
        <v>1617</v>
      </c>
      <c r="F91" s="128" t="s">
        <v>1618</v>
      </c>
      <c r="G91" s="9"/>
      <c r="H91" s="493">
        <v>84000</v>
      </c>
      <c r="I91" s="495">
        <f t="shared" si="8"/>
        <v>71400</v>
      </c>
      <c r="J91" s="479">
        <f t="shared" si="9"/>
        <v>58799.999999999993</v>
      </c>
    </row>
    <row r="92" spans="2:10" ht="55.5" customHeight="1">
      <c r="B92" s="730"/>
      <c r="C92" s="414"/>
      <c r="D92" s="123" t="s">
        <v>753</v>
      </c>
      <c r="E92" s="126" t="s">
        <v>306</v>
      </c>
      <c r="F92" s="128" t="s">
        <v>914</v>
      </c>
      <c r="G92" s="414"/>
      <c r="H92" s="290">
        <v>6600</v>
      </c>
      <c r="I92" s="258">
        <f t="shared" si="8"/>
        <v>5610</v>
      </c>
      <c r="J92" s="182">
        <f t="shared" si="9"/>
        <v>4620</v>
      </c>
    </row>
    <row r="93" spans="2:10" ht="55.5" customHeight="1">
      <c r="B93" s="730"/>
      <c r="C93" s="238"/>
      <c r="D93" s="123" t="s">
        <v>753</v>
      </c>
      <c r="E93" s="126" t="s">
        <v>307</v>
      </c>
      <c r="F93" s="128" t="s">
        <v>1747</v>
      </c>
      <c r="G93" s="238"/>
      <c r="H93" s="290">
        <v>8600</v>
      </c>
      <c r="I93" s="258">
        <f t="shared" si="8"/>
        <v>7310</v>
      </c>
      <c r="J93" s="182">
        <f t="shared" si="9"/>
        <v>6020</v>
      </c>
    </row>
    <row r="94" spans="2:10" ht="55.5" customHeight="1">
      <c r="B94" s="730"/>
      <c r="C94" s="238"/>
      <c r="D94" s="598" t="s">
        <v>753</v>
      </c>
      <c r="E94" s="599" t="s">
        <v>308</v>
      </c>
      <c r="F94" s="582" t="s">
        <v>1748</v>
      </c>
      <c r="G94" s="631"/>
      <c r="H94" s="611">
        <v>11000</v>
      </c>
      <c r="I94" s="600">
        <f t="shared" si="8"/>
        <v>9350</v>
      </c>
      <c r="J94" s="533">
        <f t="shared" si="9"/>
        <v>7699.9999999999991</v>
      </c>
    </row>
    <row r="95" spans="2:10" ht="55.5" customHeight="1">
      <c r="B95" s="730"/>
      <c r="C95" s="238"/>
      <c r="D95" s="598" t="s">
        <v>753</v>
      </c>
      <c r="E95" s="599" t="s">
        <v>309</v>
      </c>
      <c r="F95" s="582" t="s">
        <v>1749</v>
      </c>
      <c r="G95" s="631"/>
      <c r="H95" s="611">
        <v>12200</v>
      </c>
      <c r="I95" s="600">
        <f t="shared" si="8"/>
        <v>10370</v>
      </c>
      <c r="J95" s="533">
        <f t="shared" si="9"/>
        <v>8540</v>
      </c>
    </row>
    <row r="96" spans="2:10" ht="66" customHeight="1">
      <c r="B96" s="730"/>
      <c r="C96" s="238"/>
      <c r="D96" s="598" t="s">
        <v>753</v>
      </c>
      <c r="E96" s="599" t="s">
        <v>84</v>
      </c>
      <c r="F96" s="582" t="s">
        <v>1536</v>
      </c>
      <c r="G96" s="631"/>
      <c r="H96" s="611">
        <v>13300</v>
      </c>
      <c r="I96" s="600">
        <f t="shared" si="8"/>
        <v>11305</v>
      </c>
      <c r="J96" s="533">
        <f>H96*0.7</f>
        <v>9310</v>
      </c>
    </row>
    <row r="97" spans="2:10" ht="66" customHeight="1">
      <c r="B97" s="730"/>
      <c r="C97" s="238"/>
      <c r="D97" s="598" t="s">
        <v>753</v>
      </c>
      <c r="E97" s="599" t="s">
        <v>310</v>
      </c>
      <c r="F97" s="582" t="s">
        <v>1537</v>
      </c>
      <c r="G97" s="631"/>
      <c r="H97" s="611">
        <v>15300</v>
      </c>
      <c r="I97" s="600">
        <f t="shared" si="8"/>
        <v>13005</v>
      </c>
      <c r="J97" s="533">
        <f t="shared" si="9"/>
        <v>10710</v>
      </c>
    </row>
    <row r="98" spans="2:10" ht="66" customHeight="1">
      <c r="B98" s="730"/>
      <c r="C98" s="238"/>
      <c r="D98" s="598" t="s">
        <v>753</v>
      </c>
      <c r="E98" s="599" t="s">
        <v>311</v>
      </c>
      <c r="F98" s="582" t="s">
        <v>1610</v>
      </c>
      <c r="G98" s="631"/>
      <c r="H98" s="611">
        <v>17500</v>
      </c>
      <c r="I98" s="600">
        <f t="shared" si="8"/>
        <v>14875</v>
      </c>
      <c r="J98" s="533">
        <f t="shared" si="9"/>
        <v>12250</v>
      </c>
    </row>
    <row r="99" spans="2:10" ht="66" customHeight="1">
      <c r="B99" s="730"/>
      <c r="C99" s="238"/>
      <c r="D99" s="598" t="s">
        <v>753</v>
      </c>
      <c r="E99" s="599" t="s">
        <v>312</v>
      </c>
      <c r="F99" s="582" t="s">
        <v>1611</v>
      </c>
      <c r="G99" s="631"/>
      <c r="H99" s="611">
        <v>19900</v>
      </c>
      <c r="I99" s="600">
        <f t="shared" si="8"/>
        <v>16915</v>
      </c>
      <c r="J99" s="533">
        <f t="shared" si="9"/>
        <v>13930</v>
      </c>
    </row>
    <row r="100" spans="2:10" ht="66" customHeight="1">
      <c r="B100" s="730"/>
      <c r="C100" s="273"/>
      <c r="D100" s="123" t="s">
        <v>753</v>
      </c>
      <c r="E100" s="126" t="s">
        <v>85</v>
      </c>
      <c r="F100" s="128" t="s">
        <v>1612</v>
      </c>
      <c r="G100" s="273"/>
      <c r="H100" s="290">
        <v>21600</v>
      </c>
      <c r="I100" s="258">
        <f t="shared" si="8"/>
        <v>18360</v>
      </c>
      <c r="J100" s="182">
        <f t="shared" si="9"/>
        <v>15119.999999999998</v>
      </c>
    </row>
    <row r="101" spans="2:10" ht="66" customHeight="1">
      <c r="B101" s="730"/>
      <c r="C101" s="273"/>
      <c r="D101" s="598" t="s">
        <v>753</v>
      </c>
      <c r="E101" s="599" t="s">
        <v>86</v>
      </c>
      <c r="F101" s="582" t="s">
        <v>1613</v>
      </c>
      <c r="G101" s="634"/>
      <c r="H101" s="611">
        <v>26400</v>
      </c>
      <c r="I101" s="600">
        <f t="shared" si="8"/>
        <v>22440</v>
      </c>
      <c r="J101" s="533">
        <f t="shared" si="9"/>
        <v>18480</v>
      </c>
    </row>
    <row r="102" spans="2:10" ht="60" customHeight="1">
      <c r="B102" s="730"/>
      <c r="C102" s="273"/>
      <c r="D102" s="598" t="s">
        <v>753</v>
      </c>
      <c r="E102" s="599" t="s">
        <v>87</v>
      </c>
      <c r="F102" s="582" t="s">
        <v>1614</v>
      </c>
      <c r="G102" s="634"/>
      <c r="H102" s="611">
        <v>16900</v>
      </c>
      <c r="I102" s="600">
        <f t="shared" si="8"/>
        <v>14365</v>
      </c>
      <c r="J102" s="533">
        <f>H102*0.7</f>
        <v>11830</v>
      </c>
    </row>
    <row r="103" spans="2:10" ht="60" customHeight="1">
      <c r="B103" s="730"/>
      <c r="C103" s="273"/>
      <c r="D103" s="598" t="s">
        <v>753</v>
      </c>
      <c r="E103" s="599" t="s">
        <v>88</v>
      </c>
      <c r="F103" s="582" t="s">
        <v>1615</v>
      </c>
      <c r="G103" s="634"/>
      <c r="H103" s="611">
        <v>18200</v>
      </c>
      <c r="I103" s="600">
        <f t="shared" si="8"/>
        <v>15470</v>
      </c>
      <c r="J103" s="533">
        <f>H103*0.7</f>
        <v>12740</v>
      </c>
    </row>
    <row r="104" spans="2:10" ht="60" customHeight="1">
      <c r="B104" s="730"/>
      <c r="C104" s="273"/>
      <c r="D104" s="598" t="s">
        <v>753</v>
      </c>
      <c r="E104" s="599" t="s">
        <v>89</v>
      </c>
      <c r="F104" s="582" t="s">
        <v>1616</v>
      </c>
      <c r="G104" s="634"/>
      <c r="H104" s="611">
        <v>22200</v>
      </c>
      <c r="I104" s="600">
        <f t="shared" si="8"/>
        <v>18870</v>
      </c>
      <c r="J104" s="533">
        <f>H104*0.7</f>
        <v>15539.999999999998</v>
      </c>
    </row>
    <row r="105" spans="2:10" ht="2.25" customHeight="1">
      <c r="B105" s="273"/>
      <c r="C105" s="273"/>
      <c r="D105" s="8"/>
      <c r="E105" s="250"/>
      <c r="F105" s="134"/>
      <c r="G105" s="273"/>
      <c r="H105" s="282"/>
      <c r="I105" s="283"/>
      <c r="J105" s="202"/>
    </row>
    <row r="106" spans="2:10" ht="15" customHeight="1">
      <c r="B106" s="704" t="s">
        <v>314</v>
      </c>
      <c r="C106" s="704"/>
      <c r="D106" s="704"/>
      <c r="E106" s="704"/>
      <c r="F106" s="704"/>
      <c r="G106" s="704"/>
      <c r="H106" s="704"/>
      <c r="I106" s="365"/>
      <c r="J106" s="365"/>
    </row>
    <row r="107" spans="2:10" ht="2.25" customHeight="1">
      <c r="B107" s="106"/>
      <c r="C107" s="44"/>
      <c r="D107" s="44"/>
      <c r="E107" s="44"/>
      <c r="F107" s="44"/>
      <c r="G107" s="234"/>
      <c r="H107" s="235"/>
      <c r="I107" s="236"/>
      <c r="J107" s="223"/>
    </row>
    <row r="108" spans="2:10" ht="48" customHeight="1">
      <c r="B108" s="237"/>
      <c r="C108" s="238"/>
      <c r="D108" s="123" t="s">
        <v>315</v>
      </c>
      <c r="E108" s="139" t="s">
        <v>316</v>
      </c>
      <c r="F108" s="324" t="s">
        <v>20</v>
      </c>
      <c r="G108" s="238"/>
      <c r="H108" s="290">
        <v>570</v>
      </c>
      <c r="I108" s="258">
        <f>H108*0.87</f>
        <v>495.9</v>
      </c>
      <c r="J108" s="182">
        <f>H108*0.75</f>
        <v>427.5</v>
      </c>
    </row>
    <row r="109" spans="2:10" ht="48" customHeight="1">
      <c r="B109" s="237"/>
      <c r="C109" s="273"/>
      <c r="D109" s="598" t="s">
        <v>315</v>
      </c>
      <c r="E109" s="640" t="s">
        <v>316</v>
      </c>
      <c r="F109" s="629" t="s">
        <v>318</v>
      </c>
      <c r="G109" s="634"/>
      <c r="H109" s="611">
        <v>680</v>
      </c>
      <c r="I109" s="600">
        <f>H109*0.87</f>
        <v>591.6</v>
      </c>
      <c r="J109" s="533">
        <f>H109*0.75</f>
        <v>510</v>
      </c>
    </row>
    <row r="110" spans="2:10" ht="48" customHeight="1">
      <c r="B110" s="237"/>
      <c r="C110" s="273"/>
      <c r="D110" s="598" t="s">
        <v>1161</v>
      </c>
      <c r="E110" s="640" t="s">
        <v>317</v>
      </c>
      <c r="F110" s="629" t="s">
        <v>319</v>
      </c>
      <c r="G110" s="634"/>
      <c r="H110" s="611">
        <v>2200</v>
      </c>
      <c r="I110" s="600">
        <f>H110*0.87</f>
        <v>1914</v>
      </c>
      <c r="J110" s="533">
        <f>H110*0.75</f>
        <v>1650</v>
      </c>
    </row>
    <row r="111" spans="2:10" ht="48" customHeight="1">
      <c r="B111" s="237"/>
      <c r="C111" s="273"/>
      <c r="D111" s="123" t="s">
        <v>1161</v>
      </c>
      <c r="E111" s="139" t="s">
        <v>19</v>
      </c>
      <c r="F111" s="324" t="s">
        <v>320</v>
      </c>
      <c r="G111" s="273"/>
      <c r="H111" s="192">
        <v>3500</v>
      </c>
      <c r="I111" s="258">
        <f>H111*0.87</f>
        <v>3045</v>
      </c>
      <c r="J111" s="182">
        <f>H111*0.75</f>
        <v>2625</v>
      </c>
    </row>
  </sheetData>
  <mergeCells count="15">
    <mergeCell ref="B67:B68"/>
    <mergeCell ref="B92:B95"/>
    <mergeCell ref="B106:H106"/>
    <mergeCell ref="B72:H72"/>
    <mergeCell ref="B96:B99"/>
    <mergeCell ref="B100:B101"/>
    <mergeCell ref="B102:B104"/>
    <mergeCell ref="B63:H63"/>
    <mergeCell ref="B27:H27"/>
    <mergeCell ref="B45:H45"/>
    <mergeCell ref="B10:H10"/>
    <mergeCell ref="B59:B60"/>
    <mergeCell ref="B57:B58"/>
    <mergeCell ref="B54:B55"/>
    <mergeCell ref="B50:B51"/>
  </mergeCells>
  <phoneticPr fontId="6" type="noConversion"/>
  <printOptions horizontalCentered="1"/>
  <pageMargins left="0.19685039370078741" right="0.19685039370078741" top="0.19685039370078741" bottom="0.19685039370078741" header="0.19685039370078741" footer="0.19685039370078741"/>
  <pageSetup paperSize="9" scale="90" orientation="portrait" horizontalDpi="300" verticalDpi="300" r:id="rId1"/>
  <headerFooter alignWithMargins="0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>
  <sheetPr>
    <tabColor theme="3"/>
  </sheetPr>
  <dimension ref="A1:J42"/>
  <sheetViews>
    <sheetView zoomScaleNormal="75" workbookViewId="0">
      <pane ySplit="8" topLeftCell="A22" activePane="bottomLeft" state="frozenSplit"/>
      <selection pane="bottomLeft" activeCell="F24" sqref="F24"/>
    </sheetView>
  </sheetViews>
  <sheetFormatPr defaultRowHeight="12.75"/>
  <cols>
    <col min="1" max="1" width="0.42578125" style="1" customWidth="1"/>
    <col min="2" max="2" width="12.7109375" style="18" customWidth="1"/>
    <col min="3" max="3" width="0.42578125" style="18" customWidth="1"/>
    <col min="4" max="5" width="14.7109375" style="1" customWidth="1"/>
    <col min="6" max="6" width="54.28515625" style="1" customWidth="1"/>
    <col min="7" max="7" width="0.42578125" style="1" customWidth="1"/>
    <col min="8" max="8" width="9.7109375" style="1" customWidth="1"/>
    <col min="9" max="9" width="9.7109375" style="58" customWidth="1"/>
    <col min="10" max="10" width="9.7109375" style="111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165"/>
      <c r="C2" s="165"/>
      <c r="D2" s="165"/>
      <c r="E2" s="165"/>
      <c r="F2" s="165"/>
      <c r="G2" s="165"/>
      <c r="H2" s="165"/>
      <c r="I2" s="167"/>
      <c r="J2" s="115"/>
    </row>
    <row r="3" spans="1:10" ht="13.5" customHeight="1">
      <c r="B3" s="165"/>
      <c r="C3" s="165"/>
      <c r="D3" s="165"/>
      <c r="E3" s="165"/>
      <c r="F3" s="165"/>
      <c r="G3" s="165"/>
      <c r="H3" s="165"/>
      <c r="I3" s="167"/>
      <c r="J3" s="115"/>
    </row>
    <row r="4" spans="1:10" ht="13.5" customHeight="1">
      <c r="B4" s="165"/>
      <c r="C4" s="165"/>
      <c r="D4" s="165"/>
      <c r="E4" s="165"/>
      <c r="F4" s="165"/>
      <c r="G4" s="165"/>
      <c r="H4" s="165"/>
      <c r="I4" s="167"/>
      <c r="J4" s="115"/>
    </row>
    <row r="5" spans="1:10" ht="13.5" customHeight="1">
      <c r="B5" s="165"/>
      <c r="C5" s="165"/>
      <c r="D5" s="165"/>
      <c r="E5" s="165"/>
      <c r="F5" s="165"/>
      <c r="G5" s="165"/>
      <c r="H5" s="165"/>
      <c r="I5" s="167"/>
      <c r="J5" s="115"/>
    </row>
    <row r="6" spans="1:10" ht="13.5" customHeight="1">
      <c r="B6" s="165"/>
      <c r="C6" s="165"/>
      <c r="D6" s="165"/>
      <c r="E6" s="165"/>
      <c r="F6" s="165"/>
      <c r="G6" s="165"/>
      <c r="H6" s="165"/>
      <c r="I6" s="167"/>
      <c r="J6" s="115"/>
    </row>
    <row r="7" spans="1:10" ht="2.25" customHeight="1">
      <c r="A7" s="2"/>
      <c r="B7" s="3"/>
      <c r="C7" s="3"/>
      <c r="D7" s="4"/>
      <c r="E7" s="4"/>
      <c r="F7" s="4"/>
      <c r="G7" s="4"/>
      <c r="H7" s="4"/>
      <c r="I7" s="5"/>
    </row>
    <row r="8" spans="1:10" ht="15.6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B9" s="10"/>
      <c r="C9" s="10"/>
      <c r="D9" s="11"/>
      <c r="E9" s="11"/>
      <c r="F9" s="12"/>
      <c r="G9" s="9"/>
      <c r="H9" s="9"/>
      <c r="I9" s="56"/>
      <c r="J9" s="112"/>
    </row>
    <row r="10" spans="1:10" ht="15" customHeight="1">
      <c r="B10" s="731" t="s">
        <v>1015</v>
      </c>
      <c r="C10" s="732"/>
      <c r="D10" s="732"/>
      <c r="E10" s="732"/>
      <c r="F10" s="732"/>
      <c r="G10" s="732"/>
      <c r="H10" s="732"/>
      <c r="I10" s="380"/>
      <c r="J10" s="380"/>
    </row>
    <row r="11" spans="1:10" ht="2.25" customHeight="1">
      <c r="B11" s="45"/>
      <c r="C11" s="45"/>
      <c r="D11" s="45"/>
      <c r="E11" s="45"/>
      <c r="F11" s="45"/>
      <c r="G11" s="48"/>
      <c r="H11" s="45"/>
      <c r="I11" s="45"/>
      <c r="J11" s="115"/>
    </row>
    <row r="12" spans="1:10" ht="60" customHeight="1">
      <c r="B12" s="291"/>
      <c r="C12" s="1"/>
      <c r="D12" s="128" t="s">
        <v>45</v>
      </c>
      <c r="E12" s="265" t="s">
        <v>490</v>
      </c>
      <c r="F12" s="125" t="s">
        <v>491</v>
      </c>
      <c r="H12" s="477">
        <v>10000</v>
      </c>
      <c r="I12" s="495">
        <f t="shared" ref="I12:I18" si="0">H12*0.85</f>
        <v>8500</v>
      </c>
      <c r="J12" s="479">
        <f t="shared" ref="J12:J18" si="1">H12*0.7</f>
        <v>7000</v>
      </c>
    </row>
    <row r="13" spans="1:10" ht="60" customHeight="1">
      <c r="B13" s="261"/>
      <c r="C13" s="45"/>
      <c r="D13" s="582" t="s">
        <v>45</v>
      </c>
      <c r="E13" s="641" t="s">
        <v>394</v>
      </c>
      <c r="F13" s="542" t="s">
        <v>33</v>
      </c>
      <c r="G13" s="642"/>
      <c r="H13" s="580">
        <v>15900</v>
      </c>
      <c r="I13" s="600">
        <f t="shared" si="0"/>
        <v>13515</v>
      </c>
      <c r="J13" s="533">
        <f t="shared" si="1"/>
        <v>11130</v>
      </c>
    </row>
    <row r="14" spans="1:10" ht="80.25" customHeight="1">
      <c r="B14" s="261"/>
      <c r="C14" s="45"/>
      <c r="D14" s="128" t="s">
        <v>45</v>
      </c>
      <c r="E14" s="265" t="s">
        <v>855</v>
      </c>
      <c r="F14" s="135" t="s">
        <v>856</v>
      </c>
      <c r="G14" s="196"/>
      <c r="H14" s="524">
        <v>22900</v>
      </c>
      <c r="I14" s="495">
        <f t="shared" si="0"/>
        <v>19465</v>
      </c>
      <c r="J14" s="479">
        <f t="shared" si="1"/>
        <v>16029.999999999998</v>
      </c>
    </row>
    <row r="15" spans="1:10" ht="60" customHeight="1">
      <c r="B15" s="261"/>
      <c r="C15" s="45"/>
      <c r="D15" s="582" t="s">
        <v>45</v>
      </c>
      <c r="E15" s="641" t="s">
        <v>395</v>
      </c>
      <c r="F15" s="542" t="s">
        <v>32</v>
      </c>
      <c r="G15" s="642"/>
      <c r="H15" s="580">
        <v>20500</v>
      </c>
      <c r="I15" s="600">
        <f t="shared" si="0"/>
        <v>17425</v>
      </c>
      <c r="J15" s="533">
        <f t="shared" si="1"/>
        <v>14349.999999999998</v>
      </c>
    </row>
    <row r="16" spans="1:10" ht="60" customHeight="1">
      <c r="B16" s="123"/>
      <c r="C16" s="45"/>
      <c r="D16" s="582" t="s">
        <v>45</v>
      </c>
      <c r="E16" s="641" t="s">
        <v>396</v>
      </c>
      <c r="F16" s="542" t="s">
        <v>190</v>
      </c>
      <c r="G16" s="642"/>
      <c r="H16" s="580">
        <v>21500</v>
      </c>
      <c r="I16" s="600">
        <f t="shared" si="0"/>
        <v>18275</v>
      </c>
      <c r="J16" s="533">
        <f t="shared" si="1"/>
        <v>15049.999999999998</v>
      </c>
    </row>
    <row r="17" spans="2:10" ht="60" customHeight="1">
      <c r="B17" s="123"/>
      <c r="C17" s="45"/>
      <c r="D17" s="582" t="s">
        <v>46</v>
      </c>
      <c r="E17" s="641" t="s">
        <v>397</v>
      </c>
      <c r="F17" s="542" t="s">
        <v>356</v>
      </c>
      <c r="G17" s="642"/>
      <c r="H17" s="531">
        <v>42000</v>
      </c>
      <c r="I17" s="600">
        <f t="shared" si="0"/>
        <v>35700</v>
      </c>
      <c r="J17" s="533">
        <f t="shared" si="1"/>
        <v>29399.999999999996</v>
      </c>
    </row>
    <row r="18" spans="2:10" ht="60" customHeight="1">
      <c r="B18" s="123"/>
      <c r="C18" s="45"/>
      <c r="D18" s="582" t="s">
        <v>46</v>
      </c>
      <c r="E18" s="641" t="s">
        <v>1339</v>
      </c>
      <c r="F18" s="542" t="s">
        <v>799</v>
      </c>
      <c r="G18" s="642"/>
      <c r="H18" s="531">
        <v>66600</v>
      </c>
      <c r="I18" s="600">
        <f t="shared" si="0"/>
        <v>56610</v>
      </c>
      <c r="J18" s="533">
        <f t="shared" si="1"/>
        <v>46620</v>
      </c>
    </row>
    <row r="19" spans="2:10" s="6" customFormat="1" ht="2.4500000000000002" customHeight="1">
      <c r="B19" s="65"/>
      <c r="C19" s="59"/>
      <c r="D19" s="168"/>
      <c r="E19" s="168"/>
      <c r="F19" s="169"/>
      <c r="G19" s="60"/>
      <c r="H19" s="170"/>
      <c r="I19" s="171"/>
      <c r="J19" s="114"/>
    </row>
    <row r="20" spans="2:10" s="6" customFormat="1" ht="15" customHeight="1">
      <c r="B20" s="731" t="s">
        <v>1014</v>
      </c>
      <c r="C20" s="732"/>
      <c r="D20" s="732"/>
      <c r="E20" s="732"/>
      <c r="F20" s="732"/>
      <c r="G20" s="732"/>
      <c r="H20" s="732"/>
      <c r="I20" s="380"/>
      <c r="J20" s="380"/>
    </row>
    <row r="21" spans="2:10" s="6" customFormat="1" ht="2.4500000000000002" customHeight="1">
      <c r="B21" s="15"/>
      <c r="C21" s="61"/>
      <c r="D21" s="8"/>
      <c r="E21" s="8"/>
      <c r="F21" s="13"/>
      <c r="G21" s="103"/>
      <c r="H21" s="33"/>
      <c r="I21" s="280"/>
      <c r="J21" s="114"/>
    </row>
    <row r="22" spans="2:10" ht="42" customHeight="1">
      <c r="B22" s="142"/>
      <c r="C22" s="61"/>
      <c r="D22" s="598" t="s">
        <v>36</v>
      </c>
      <c r="E22" s="599" t="s">
        <v>600</v>
      </c>
      <c r="F22" s="616" t="s">
        <v>34</v>
      </c>
      <c r="G22" s="595"/>
      <c r="H22" s="643">
        <v>200</v>
      </c>
      <c r="I22" s="644">
        <f t="shared" ref="I22:I41" si="2">H22*0.85</f>
        <v>170</v>
      </c>
      <c r="J22" s="574">
        <f>H22*0.7</f>
        <v>140</v>
      </c>
    </row>
    <row r="23" spans="2:10" ht="42" customHeight="1">
      <c r="B23" s="264"/>
      <c r="C23" s="61"/>
      <c r="D23" s="598" t="s">
        <v>37</v>
      </c>
      <c r="E23" s="599" t="s">
        <v>35</v>
      </c>
      <c r="F23" s="616" t="s">
        <v>601</v>
      </c>
      <c r="G23" s="595"/>
      <c r="H23" s="643">
        <v>1200</v>
      </c>
      <c r="I23" s="644">
        <f t="shared" si="2"/>
        <v>1020</v>
      </c>
      <c r="J23" s="574">
        <f t="shared" ref="J23:J41" si="3">H23*0.7</f>
        <v>840</v>
      </c>
    </row>
    <row r="24" spans="2:10" ht="42" customHeight="1">
      <c r="B24" s="142"/>
      <c r="C24" s="61"/>
      <c r="D24" s="598" t="s">
        <v>38</v>
      </c>
      <c r="E24" s="599" t="s">
        <v>1704</v>
      </c>
      <c r="F24" s="616" t="s">
        <v>565</v>
      </c>
      <c r="G24" s="595"/>
      <c r="H24" s="643">
        <v>2400</v>
      </c>
      <c r="I24" s="644">
        <f t="shared" si="2"/>
        <v>2040</v>
      </c>
      <c r="J24" s="574">
        <f t="shared" si="3"/>
        <v>1680</v>
      </c>
    </row>
    <row r="25" spans="2:10" ht="42" customHeight="1">
      <c r="B25" s="122"/>
      <c r="C25" s="61"/>
      <c r="D25" s="598" t="s">
        <v>38</v>
      </c>
      <c r="E25" s="599" t="s">
        <v>544</v>
      </c>
      <c r="F25" s="616" t="s">
        <v>545</v>
      </c>
      <c r="G25" s="595"/>
      <c r="H25" s="643">
        <v>4900</v>
      </c>
      <c r="I25" s="644">
        <f t="shared" si="2"/>
        <v>4165</v>
      </c>
      <c r="J25" s="574">
        <f t="shared" si="3"/>
        <v>3430</v>
      </c>
    </row>
    <row r="26" spans="2:10" ht="42" customHeight="1">
      <c r="B26" s="721"/>
      <c r="C26" s="61"/>
      <c r="D26" s="598" t="s">
        <v>39</v>
      </c>
      <c r="E26" s="599" t="s">
        <v>546</v>
      </c>
      <c r="F26" s="607" t="s">
        <v>548</v>
      </c>
      <c r="G26" s="595"/>
      <c r="H26" s="643">
        <v>1500</v>
      </c>
      <c r="I26" s="644">
        <f t="shared" si="2"/>
        <v>1275</v>
      </c>
      <c r="J26" s="574">
        <f t="shared" si="3"/>
        <v>1050</v>
      </c>
    </row>
    <row r="27" spans="2:10" ht="42" customHeight="1">
      <c r="B27" s="722"/>
      <c r="C27" s="61"/>
      <c r="D27" s="598" t="s">
        <v>39</v>
      </c>
      <c r="E27" s="599" t="s">
        <v>547</v>
      </c>
      <c r="F27" s="607" t="s">
        <v>549</v>
      </c>
      <c r="G27" s="595"/>
      <c r="H27" s="643">
        <v>1500</v>
      </c>
      <c r="I27" s="644">
        <f t="shared" si="2"/>
        <v>1275</v>
      </c>
      <c r="J27" s="574">
        <f t="shared" si="3"/>
        <v>1050</v>
      </c>
    </row>
    <row r="28" spans="2:10" ht="30" customHeight="1">
      <c r="B28" s="721"/>
      <c r="C28" s="61"/>
      <c r="D28" s="598" t="s">
        <v>40</v>
      </c>
      <c r="E28" s="599" t="s">
        <v>907</v>
      </c>
      <c r="F28" s="616" t="s">
        <v>1677</v>
      </c>
      <c r="G28" s="595"/>
      <c r="H28" s="643">
        <v>3000</v>
      </c>
      <c r="I28" s="644">
        <f t="shared" si="2"/>
        <v>2550</v>
      </c>
      <c r="J28" s="574">
        <f t="shared" si="3"/>
        <v>2100</v>
      </c>
    </row>
    <row r="29" spans="2:10" ht="30" customHeight="1">
      <c r="B29" s="733"/>
      <c r="C29" s="61"/>
      <c r="D29" s="123" t="s">
        <v>40</v>
      </c>
      <c r="E29" s="126" t="s">
        <v>908</v>
      </c>
      <c r="F29" s="116" t="s">
        <v>823</v>
      </c>
      <c r="G29" s="103"/>
      <c r="H29" s="189">
        <v>3500</v>
      </c>
      <c r="I29" s="198">
        <f t="shared" si="2"/>
        <v>2975</v>
      </c>
      <c r="J29" s="181">
        <f t="shared" si="3"/>
        <v>2450</v>
      </c>
    </row>
    <row r="30" spans="2:10" ht="30" customHeight="1">
      <c r="B30" s="722"/>
      <c r="C30" s="61"/>
      <c r="D30" s="598" t="s">
        <v>40</v>
      </c>
      <c r="E30" s="599" t="s">
        <v>389</v>
      </c>
      <c r="F30" s="616" t="s">
        <v>388</v>
      </c>
      <c r="G30" s="595"/>
      <c r="H30" s="643">
        <v>3000</v>
      </c>
      <c r="I30" s="644">
        <f t="shared" si="2"/>
        <v>2550</v>
      </c>
      <c r="J30" s="574">
        <f t="shared" si="3"/>
        <v>2100</v>
      </c>
    </row>
    <row r="31" spans="2:10" ht="30" customHeight="1">
      <c r="B31" s="720"/>
      <c r="C31" s="61"/>
      <c r="D31" s="616" t="s">
        <v>41</v>
      </c>
      <c r="E31" s="599" t="s">
        <v>904</v>
      </c>
      <c r="F31" s="616" t="s">
        <v>903</v>
      </c>
      <c r="G31" s="595"/>
      <c r="H31" s="643">
        <v>1800</v>
      </c>
      <c r="I31" s="644">
        <f t="shared" si="2"/>
        <v>1530</v>
      </c>
      <c r="J31" s="574">
        <f t="shared" si="3"/>
        <v>1260</v>
      </c>
    </row>
    <row r="32" spans="2:10" ht="30" customHeight="1">
      <c r="B32" s="720"/>
      <c r="C32" s="61"/>
      <c r="D32" s="616" t="s">
        <v>41</v>
      </c>
      <c r="E32" s="599" t="s">
        <v>906</v>
      </c>
      <c r="F32" s="616" t="s">
        <v>905</v>
      </c>
      <c r="G32" s="595"/>
      <c r="H32" s="643">
        <v>1800</v>
      </c>
      <c r="I32" s="644">
        <f t="shared" si="2"/>
        <v>1530</v>
      </c>
      <c r="J32" s="574">
        <f t="shared" si="3"/>
        <v>1260</v>
      </c>
    </row>
    <row r="33" spans="2:10" ht="30" customHeight="1">
      <c r="B33" s="721"/>
      <c r="C33" s="61"/>
      <c r="D33" s="123" t="s">
        <v>42</v>
      </c>
      <c r="E33" s="126" t="s">
        <v>449</v>
      </c>
      <c r="F33" s="116" t="s">
        <v>651</v>
      </c>
      <c r="G33" s="103"/>
      <c r="H33" s="189">
        <v>3300</v>
      </c>
      <c r="I33" s="198">
        <f t="shared" si="2"/>
        <v>2805</v>
      </c>
      <c r="J33" s="181">
        <f t="shared" si="3"/>
        <v>2310</v>
      </c>
    </row>
    <row r="34" spans="2:10" ht="30" customHeight="1">
      <c r="B34" s="722"/>
      <c r="C34" s="61"/>
      <c r="D34" s="123" t="s">
        <v>42</v>
      </c>
      <c r="E34" s="126" t="s">
        <v>450</v>
      </c>
      <c r="F34" s="116" t="s">
        <v>448</v>
      </c>
      <c r="G34" s="103"/>
      <c r="H34" s="189">
        <v>3300</v>
      </c>
      <c r="I34" s="198">
        <f t="shared" si="2"/>
        <v>2805</v>
      </c>
      <c r="J34" s="181">
        <f t="shared" si="3"/>
        <v>2310</v>
      </c>
    </row>
    <row r="35" spans="2:10" ht="42" customHeight="1">
      <c r="B35" s="142"/>
      <c r="C35" s="61"/>
      <c r="D35" s="123" t="s">
        <v>42</v>
      </c>
      <c r="E35" s="126" t="s">
        <v>478</v>
      </c>
      <c r="F35" s="116" t="s">
        <v>477</v>
      </c>
      <c r="G35" s="103"/>
      <c r="H35" s="189">
        <v>1000</v>
      </c>
      <c r="I35" s="198">
        <f t="shared" si="2"/>
        <v>850</v>
      </c>
      <c r="J35" s="181">
        <f t="shared" si="3"/>
        <v>700</v>
      </c>
    </row>
    <row r="36" spans="2:10" ht="30" customHeight="1">
      <c r="B36" s="721"/>
      <c r="C36" s="61"/>
      <c r="D36" s="123" t="s">
        <v>43</v>
      </c>
      <c r="E36" s="126" t="s">
        <v>1679</v>
      </c>
      <c r="F36" s="124" t="s">
        <v>1675</v>
      </c>
      <c r="G36" s="103"/>
      <c r="H36" s="189">
        <v>1200</v>
      </c>
      <c r="I36" s="198">
        <f t="shared" si="2"/>
        <v>1020</v>
      </c>
      <c r="J36" s="181">
        <f t="shared" si="3"/>
        <v>840</v>
      </c>
    </row>
    <row r="37" spans="2:10" ht="30" customHeight="1">
      <c r="B37" s="733"/>
      <c r="C37" s="61"/>
      <c r="D37" s="123" t="s">
        <v>43</v>
      </c>
      <c r="E37" s="126" t="s">
        <v>552</v>
      </c>
      <c r="F37" s="124" t="s">
        <v>551</v>
      </c>
      <c r="G37" s="103"/>
      <c r="H37" s="189">
        <v>1200</v>
      </c>
      <c r="I37" s="198">
        <f t="shared" si="2"/>
        <v>1020</v>
      </c>
      <c r="J37" s="181">
        <f t="shared" si="3"/>
        <v>840</v>
      </c>
    </row>
    <row r="38" spans="2:10" ht="30" customHeight="1">
      <c r="B38" s="722"/>
      <c r="C38" s="61"/>
      <c r="D38" s="123" t="s">
        <v>43</v>
      </c>
      <c r="E38" s="126" t="s">
        <v>554</v>
      </c>
      <c r="F38" s="124" t="s">
        <v>556</v>
      </c>
      <c r="G38" s="103"/>
      <c r="H38" s="189">
        <v>1200</v>
      </c>
      <c r="I38" s="198">
        <f t="shared" si="2"/>
        <v>1020</v>
      </c>
      <c r="J38" s="181">
        <f t="shared" si="3"/>
        <v>840</v>
      </c>
    </row>
    <row r="39" spans="2:10" ht="30" customHeight="1">
      <c r="B39" s="720"/>
      <c r="C39" s="61"/>
      <c r="D39" s="116" t="s">
        <v>44</v>
      </c>
      <c r="E39" s="166" t="s">
        <v>189</v>
      </c>
      <c r="F39" s="116" t="s">
        <v>188</v>
      </c>
      <c r="G39" s="103"/>
      <c r="H39" s="189">
        <v>2400</v>
      </c>
      <c r="I39" s="198">
        <f t="shared" si="2"/>
        <v>2040</v>
      </c>
      <c r="J39" s="181">
        <f t="shared" si="3"/>
        <v>1680</v>
      </c>
    </row>
    <row r="40" spans="2:10" ht="30" customHeight="1">
      <c r="B40" s="720"/>
      <c r="C40" s="61"/>
      <c r="D40" s="116" t="s">
        <v>44</v>
      </c>
      <c r="E40" s="166" t="s">
        <v>431</v>
      </c>
      <c r="F40" s="116" t="s">
        <v>430</v>
      </c>
      <c r="G40" s="103"/>
      <c r="H40" s="189">
        <v>2400</v>
      </c>
      <c r="I40" s="198">
        <f t="shared" si="2"/>
        <v>2040</v>
      </c>
      <c r="J40" s="181">
        <f t="shared" si="3"/>
        <v>1680</v>
      </c>
    </row>
    <row r="41" spans="2:10" ht="30" customHeight="1">
      <c r="B41" s="720"/>
      <c r="C41" s="61"/>
      <c r="D41" s="116" t="s">
        <v>44</v>
      </c>
      <c r="E41" s="166" t="s">
        <v>553</v>
      </c>
      <c r="F41" s="116" t="s">
        <v>555</v>
      </c>
      <c r="G41" s="103"/>
      <c r="H41" s="189">
        <v>2400</v>
      </c>
      <c r="I41" s="198">
        <f t="shared" si="2"/>
        <v>2040</v>
      </c>
      <c r="J41" s="181">
        <f t="shared" si="3"/>
        <v>1680</v>
      </c>
    </row>
    <row r="42" spans="2:10" ht="2.25" customHeight="1">
      <c r="B42" s="22"/>
      <c r="C42" s="22"/>
      <c r="D42"/>
      <c r="E42"/>
      <c r="F42"/>
      <c r="G42"/>
      <c r="H42"/>
      <c r="I42" s="57"/>
    </row>
  </sheetData>
  <customSheetViews>
    <customSheetView guid="{F0845E88-CDDC-48A8-ACF0-8F3CA3FB4E6A}" showRuler="0">
      <pane xSplit="10" ySplit="7" topLeftCell="K8" activePane="bottomRight" state="frozenSplit"/>
      <selection pane="bottomRight" activeCell="B6" sqref="B6"/>
      <pageMargins left="0.19685039370078741" right="0.19685039370078741" top="0.39370078740157483" bottom="0.39370078740157483" header="0.31496062992125984" footer="0.31496062992125984"/>
      <pageSetup paperSize="9" orientation="portrait" r:id="rId1"/>
      <headerFooter alignWithMargins="0"/>
    </customSheetView>
  </customSheetViews>
  <mergeCells count="8">
    <mergeCell ref="B10:H10"/>
    <mergeCell ref="B20:H20"/>
    <mergeCell ref="B39:B41"/>
    <mergeCell ref="B33:B34"/>
    <mergeCell ref="B31:B32"/>
    <mergeCell ref="B36:B38"/>
    <mergeCell ref="B26:B27"/>
    <mergeCell ref="B28:B30"/>
  </mergeCells>
  <phoneticPr fontId="6" type="noConversion"/>
  <printOptions horizontalCentered="1"/>
  <pageMargins left="0.19685039370078741" right="0.19685039370078741" top="0.19685039370078741" bottom="0.19685039370078741" header="0.19685039370078741" footer="0.19685039370078741"/>
  <pageSetup paperSize="9" scale="90" orientation="portrait" horizontalDpi="300" verticalDpi="300" r:id="rId2"/>
  <headerFooter alignWithMargins="0"/>
  <drawing r:id="rId3"/>
  <legacyDrawing r:id="rId4"/>
</worksheet>
</file>

<file path=xl/worksheets/sheet9.xml><?xml version="1.0" encoding="utf-8"?>
<worksheet xmlns="http://schemas.openxmlformats.org/spreadsheetml/2006/main" xmlns:r="http://schemas.openxmlformats.org/officeDocument/2006/relationships">
  <sheetPr>
    <tabColor theme="9" tint="0.39997558519241921"/>
  </sheetPr>
  <dimension ref="A1:J89"/>
  <sheetViews>
    <sheetView zoomScaleNormal="75" workbookViewId="0">
      <pane ySplit="9" topLeftCell="A10" activePane="bottomLeft" state="frozenSplit"/>
      <selection pane="bottomLeft" activeCell="F38" sqref="F38:F39"/>
    </sheetView>
  </sheetViews>
  <sheetFormatPr defaultRowHeight="12.75"/>
  <cols>
    <col min="1" max="1" width="0.28515625" style="1" customWidth="1"/>
    <col min="2" max="2" width="12.7109375" style="18" customWidth="1"/>
    <col min="3" max="3" width="0.42578125" style="18" customWidth="1"/>
    <col min="4" max="5" width="14.7109375" style="1" customWidth="1"/>
    <col min="6" max="6" width="54.28515625" style="1" customWidth="1"/>
    <col min="7" max="7" width="0.42578125" style="1" customWidth="1"/>
    <col min="8" max="9" width="9.7109375" style="1" customWidth="1"/>
    <col min="10" max="10" width="9.7109375" style="111" customWidth="1"/>
    <col min="11" max="11" width="0.42578125" style="1" customWidth="1"/>
    <col min="12" max="16384" width="9.140625" style="1"/>
  </cols>
  <sheetData>
    <row r="1" spans="1:10" ht="2.25" customHeight="1"/>
    <row r="2" spans="1:10" ht="13.5" customHeight="1">
      <c r="B2" s="165"/>
      <c r="C2" s="165"/>
      <c r="D2" s="165"/>
      <c r="E2" s="165"/>
      <c r="F2" s="165"/>
      <c r="G2" s="165"/>
      <c r="H2" s="165"/>
      <c r="I2" s="165"/>
      <c r="J2" s="115"/>
    </row>
    <row r="3" spans="1:10" ht="13.5" customHeight="1">
      <c r="B3" s="165"/>
      <c r="C3" s="165"/>
      <c r="D3" s="165"/>
      <c r="E3" s="165"/>
      <c r="F3" s="165"/>
      <c r="G3" s="165"/>
      <c r="H3" s="165"/>
      <c r="I3" s="165"/>
      <c r="J3" s="115"/>
    </row>
    <row r="4" spans="1:10" ht="13.5" customHeight="1">
      <c r="B4" s="165"/>
      <c r="C4" s="165"/>
      <c r="D4" s="165"/>
      <c r="E4" s="165"/>
      <c r="F4" s="165"/>
      <c r="G4" s="165"/>
      <c r="H4" s="165"/>
      <c r="I4" s="165"/>
      <c r="J4" s="115"/>
    </row>
    <row r="5" spans="1:10" ht="13.5" customHeight="1">
      <c r="B5" s="165"/>
      <c r="C5" s="165"/>
      <c r="D5" s="165"/>
      <c r="E5" s="165"/>
      <c r="F5" s="165"/>
      <c r="G5" s="165"/>
      <c r="H5" s="165"/>
      <c r="I5" s="165"/>
      <c r="J5" s="115"/>
    </row>
    <row r="6" spans="1:10" ht="13.5" customHeight="1">
      <c r="B6" s="165"/>
      <c r="C6" s="165"/>
      <c r="D6" s="165"/>
      <c r="E6" s="165"/>
      <c r="F6" s="165"/>
      <c r="G6" s="165"/>
      <c r="H6" s="165"/>
      <c r="I6" s="165"/>
      <c r="J6" s="115"/>
    </row>
    <row r="7" spans="1:10" ht="2.25" customHeight="1">
      <c r="A7" s="2"/>
      <c r="B7" s="3"/>
      <c r="C7" s="3"/>
      <c r="D7" s="4"/>
      <c r="E7" s="4"/>
      <c r="F7" s="4"/>
      <c r="G7" s="4"/>
      <c r="H7" s="4"/>
      <c r="I7" s="5"/>
    </row>
    <row r="8" spans="1:10" ht="15" customHeight="1">
      <c r="B8" s="480" t="s">
        <v>646</v>
      </c>
      <c r="C8" s="34"/>
      <c r="D8" s="480" t="s">
        <v>647</v>
      </c>
      <c r="E8" s="483" t="s">
        <v>648</v>
      </c>
      <c r="F8" s="480" t="s">
        <v>649</v>
      </c>
      <c r="G8" s="34"/>
      <c r="H8" s="481" t="s">
        <v>1072</v>
      </c>
      <c r="I8" s="482" t="s">
        <v>1073</v>
      </c>
      <c r="J8" s="481" t="s">
        <v>1676</v>
      </c>
    </row>
    <row r="9" spans="1:10" ht="2.25" customHeight="1">
      <c r="A9" s="6"/>
      <c r="B9" s="713"/>
      <c r="C9" s="713"/>
      <c r="D9" s="713"/>
      <c r="E9" s="713"/>
      <c r="F9" s="713"/>
      <c r="G9" s="713"/>
      <c r="H9" s="713"/>
      <c r="I9" s="713"/>
    </row>
    <row r="10" spans="1:10" ht="2.25" customHeight="1">
      <c r="B10" s="14"/>
      <c r="C10" s="14"/>
      <c r="D10" s="8"/>
      <c r="E10" s="11"/>
      <c r="F10" s="11"/>
      <c r="G10" s="17"/>
      <c r="H10" s="17"/>
      <c r="I10" s="16"/>
    </row>
    <row r="11" spans="1:10" ht="15" customHeight="1">
      <c r="B11" s="731" t="s">
        <v>1402</v>
      </c>
      <c r="C11" s="732"/>
      <c r="D11" s="732"/>
      <c r="E11" s="732"/>
      <c r="F11" s="732"/>
      <c r="G11" s="732"/>
      <c r="H11" s="732"/>
      <c r="I11" s="380"/>
      <c r="J11" s="380"/>
    </row>
    <row r="12" spans="1:10" ht="2.4500000000000002" customHeight="1">
      <c r="B12" s="46"/>
      <c r="C12" s="45"/>
      <c r="D12" s="45"/>
      <c r="E12" s="45"/>
      <c r="F12" s="45"/>
      <c r="G12" s="48"/>
      <c r="H12" s="45"/>
      <c r="I12" s="47"/>
      <c r="J12" s="115"/>
    </row>
    <row r="13" spans="1:10" ht="70.5" customHeight="1">
      <c r="B13" s="142"/>
      <c r="C13" s="61"/>
      <c r="D13" s="578" t="s">
        <v>417</v>
      </c>
      <c r="E13" s="599" t="s">
        <v>1437</v>
      </c>
      <c r="F13" s="578" t="s">
        <v>1384</v>
      </c>
      <c r="G13" s="595"/>
      <c r="H13" s="643">
        <v>98500</v>
      </c>
      <c r="I13" s="645">
        <f t="shared" ref="I13:I18" si="0">H13*0.85</f>
        <v>83725</v>
      </c>
      <c r="J13" s="574">
        <f t="shared" ref="J13:J18" si="1">H13*0.7</f>
        <v>68950</v>
      </c>
    </row>
    <row r="14" spans="1:10" ht="70.5" customHeight="1">
      <c r="B14" s="142"/>
      <c r="C14" s="61"/>
      <c r="D14" s="127" t="s">
        <v>417</v>
      </c>
      <c r="E14" s="126" t="s">
        <v>1494</v>
      </c>
      <c r="F14" s="127" t="s">
        <v>1746</v>
      </c>
      <c r="G14" s="103"/>
      <c r="H14" s="189">
        <v>110900</v>
      </c>
      <c r="I14" s="180">
        <f t="shared" si="0"/>
        <v>94265</v>
      </c>
      <c r="J14" s="181">
        <f t="shared" si="1"/>
        <v>77630</v>
      </c>
    </row>
    <row r="15" spans="1:10" ht="70.5" customHeight="1">
      <c r="B15" s="142"/>
      <c r="C15" s="14"/>
      <c r="D15" s="127" t="s">
        <v>418</v>
      </c>
      <c r="E15" s="126" t="s">
        <v>1619</v>
      </c>
      <c r="F15" s="127" t="s">
        <v>1620</v>
      </c>
      <c r="G15" s="17"/>
      <c r="H15" s="497">
        <v>356500</v>
      </c>
      <c r="I15" s="498">
        <f t="shared" si="0"/>
        <v>303025</v>
      </c>
      <c r="J15" s="499">
        <f t="shared" si="1"/>
        <v>249549.99999999997</v>
      </c>
    </row>
    <row r="16" spans="1:10" ht="78" customHeight="1">
      <c r="B16" s="142"/>
      <c r="C16" s="14"/>
      <c r="D16" s="127" t="s">
        <v>418</v>
      </c>
      <c r="E16" s="126" t="s">
        <v>1385</v>
      </c>
      <c r="F16" s="127" t="s">
        <v>416</v>
      </c>
      <c r="G16" s="17"/>
      <c r="H16" s="189">
        <v>380900</v>
      </c>
      <c r="I16" s="180">
        <f t="shared" si="0"/>
        <v>323765</v>
      </c>
      <c r="J16" s="181">
        <f t="shared" si="1"/>
        <v>266630</v>
      </c>
    </row>
    <row r="17" spans="2:10" ht="91.5" customHeight="1">
      <c r="B17" s="142"/>
      <c r="C17" s="14"/>
      <c r="D17" s="127" t="s">
        <v>418</v>
      </c>
      <c r="E17" s="126" t="s">
        <v>1386</v>
      </c>
      <c r="F17" s="127" t="s">
        <v>1744</v>
      </c>
      <c r="G17" s="17"/>
      <c r="H17" s="189">
        <v>388500</v>
      </c>
      <c r="I17" s="180">
        <f t="shared" si="0"/>
        <v>330225</v>
      </c>
      <c r="J17" s="181">
        <f t="shared" si="1"/>
        <v>271950</v>
      </c>
    </row>
    <row r="18" spans="2:10" ht="91.5" customHeight="1">
      <c r="B18" s="142"/>
      <c r="C18" s="14"/>
      <c r="D18" s="127" t="s">
        <v>419</v>
      </c>
      <c r="E18" s="126" t="s">
        <v>1387</v>
      </c>
      <c r="F18" s="127" t="s">
        <v>1745</v>
      </c>
      <c r="G18" s="17"/>
      <c r="H18" s="189">
        <v>409000</v>
      </c>
      <c r="I18" s="180">
        <f t="shared" si="0"/>
        <v>347650</v>
      </c>
      <c r="J18" s="181">
        <f t="shared" si="1"/>
        <v>286300</v>
      </c>
    </row>
    <row r="19" spans="2:10" ht="2.25" customHeight="1">
      <c r="B19" s="14"/>
      <c r="C19" s="14"/>
      <c r="D19" s="8"/>
      <c r="E19" s="11"/>
      <c r="F19" s="11"/>
      <c r="G19" s="17"/>
      <c r="H19" s="17"/>
      <c r="I19" s="16"/>
    </row>
    <row r="20" spans="2:10" ht="15" customHeight="1">
      <c r="B20" s="731" t="s">
        <v>137</v>
      </c>
      <c r="C20" s="732"/>
      <c r="D20" s="732"/>
      <c r="E20" s="732"/>
      <c r="F20" s="732"/>
      <c r="G20" s="732"/>
      <c r="H20" s="732"/>
      <c r="I20" s="380"/>
      <c r="J20" s="380"/>
    </row>
    <row r="21" spans="2:10" ht="2.25" customHeight="1">
      <c r="B21" s="14"/>
      <c r="C21" s="14"/>
      <c r="D21" s="8"/>
      <c r="E21" s="11"/>
      <c r="F21" s="11"/>
      <c r="G21" s="17"/>
      <c r="H21" s="17"/>
      <c r="I21" s="16"/>
    </row>
    <row r="22" spans="2:10" ht="90.75" customHeight="1">
      <c r="B22" s="142"/>
      <c r="C22" s="14"/>
      <c r="D22" s="199" t="s">
        <v>1349</v>
      </c>
      <c r="E22" s="465" t="s">
        <v>402</v>
      </c>
      <c r="F22" s="466" t="s">
        <v>1391</v>
      </c>
      <c r="G22" s="17"/>
      <c r="H22" s="189">
        <v>16900</v>
      </c>
      <c r="I22" s="180">
        <f t="shared" ref="I22:I27" si="2">H22*0.85</f>
        <v>14365</v>
      </c>
      <c r="J22" s="181">
        <f t="shared" ref="J22:J27" si="3">H22*0.7</f>
        <v>11830</v>
      </c>
    </row>
    <row r="23" spans="2:10" ht="90.75" customHeight="1">
      <c r="B23" s="142"/>
      <c r="C23" s="14"/>
      <c r="D23" s="199" t="s">
        <v>1350</v>
      </c>
      <c r="E23" s="465" t="s">
        <v>1159</v>
      </c>
      <c r="F23" s="199" t="s">
        <v>1392</v>
      </c>
      <c r="G23" s="17"/>
      <c r="H23" s="189">
        <v>16900</v>
      </c>
      <c r="I23" s="180">
        <f t="shared" si="2"/>
        <v>14365</v>
      </c>
      <c r="J23" s="181">
        <f t="shared" si="3"/>
        <v>11830</v>
      </c>
    </row>
    <row r="24" spans="2:10" ht="90.75" customHeight="1">
      <c r="B24" s="142"/>
      <c r="C24" s="14"/>
      <c r="D24" s="199" t="s">
        <v>1351</v>
      </c>
      <c r="E24" s="465" t="s">
        <v>1160</v>
      </c>
      <c r="F24" s="466" t="s">
        <v>1348</v>
      </c>
      <c r="G24" s="17"/>
      <c r="H24" s="189">
        <v>16500</v>
      </c>
      <c r="I24" s="180">
        <f t="shared" si="2"/>
        <v>14025</v>
      </c>
      <c r="J24" s="181">
        <f t="shared" si="3"/>
        <v>11550</v>
      </c>
    </row>
    <row r="25" spans="2:10" ht="90.75" customHeight="1">
      <c r="B25" s="142"/>
      <c r="C25" s="14"/>
      <c r="D25" s="199" t="s">
        <v>1352</v>
      </c>
      <c r="E25" s="465" t="s">
        <v>136</v>
      </c>
      <c r="F25" s="199" t="s">
        <v>1393</v>
      </c>
      <c r="G25" s="17"/>
      <c r="H25" s="189">
        <v>16900</v>
      </c>
      <c r="I25" s="180">
        <f t="shared" si="2"/>
        <v>14365</v>
      </c>
      <c r="J25" s="181">
        <f t="shared" si="3"/>
        <v>11830</v>
      </c>
    </row>
    <row r="26" spans="2:10" ht="165" customHeight="1">
      <c r="B26" s="142"/>
      <c r="C26" s="14"/>
      <c r="D26" s="199" t="s">
        <v>1394</v>
      </c>
      <c r="E26" s="465" t="s">
        <v>1388</v>
      </c>
      <c r="F26" s="199" t="s">
        <v>1353</v>
      </c>
      <c r="G26" s="17"/>
      <c r="H26" s="189">
        <v>82000</v>
      </c>
      <c r="I26" s="180">
        <f t="shared" si="2"/>
        <v>69700</v>
      </c>
      <c r="J26" s="181">
        <f t="shared" si="3"/>
        <v>57399.999999999993</v>
      </c>
    </row>
    <row r="27" spans="2:10" ht="165" customHeight="1">
      <c r="B27" s="142"/>
      <c r="C27" s="14"/>
      <c r="D27" s="199" t="s">
        <v>1395</v>
      </c>
      <c r="E27" s="465" t="s">
        <v>1389</v>
      </c>
      <c r="F27" s="199" t="s">
        <v>415</v>
      </c>
      <c r="G27" s="17"/>
      <c r="H27" s="189">
        <v>100900</v>
      </c>
      <c r="I27" s="180">
        <f t="shared" si="2"/>
        <v>85765</v>
      </c>
      <c r="J27" s="181">
        <f t="shared" si="3"/>
        <v>70630</v>
      </c>
    </row>
    <row r="28" spans="2:10" ht="2.25" customHeight="1">
      <c r="B28" s="14"/>
      <c r="C28" s="14"/>
      <c r="D28" s="8"/>
      <c r="E28" s="11"/>
      <c r="F28" s="11"/>
      <c r="G28" s="17"/>
      <c r="H28" s="17"/>
      <c r="I28" s="16"/>
    </row>
    <row r="29" spans="2:10" ht="15" customHeight="1">
      <c r="B29" s="731" t="s">
        <v>844</v>
      </c>
      <c r="C29" s="732"/>
      <c r="D29" s="732"/>
      <c r="E29" s="732"/>
      <c r="F29" s="732"/>
      <c r="G29" s="732"/>
      <c r="H29" s="732"/>
      <c r="I29" s="380"/>
      <c r="J29" s="380"/>
    </row>
    <row r="30" spans="2:10" ht="2.25" customHeight="1">
      <c r="B30" s="45"/>
      <c r="C30" s="45"/>
      <c r="D30" s="45"/>
      <c r="E30" s="45"/>
      <c r="F30" s="45"/>
      <c r="G30" s="48"/>
      <c r="H30" s="45"/>
      <c r="I30" s="45"/>
      <c r="J30" s="115"/>
    </row>
    <row r="31" spans="2:10" ht="48" customHeight="1">
      <c r="B31" s="127"/>
      <c r="C31" s="157"/>
      <c r="D31" s="183" t="s">
        <v>420</v>
      </c>
      <c r="E31" s="166" t="s">
        <v>845</v>
      </c>
      <c r="F31" s="159" t="s">
        <v>866</v>
      </c>
      <c r="G31" s="157"/>
      <c r="H31" s="189">
        <v>20000</v>
      </c>
      <c r="I31" s="180">
        <f>H31*0.85</f>
        <v>17000</v>
      </c>
      <c r="J31" s="181">
        <f>H31*0.7</f>
        <v>14000</v>
      </c>
    </row>
    <row r="32" spans="2:10" ht="48" customHeight="1">
      <c r="B32" s="127"/>
      <c r="C32" s="21"/>
      <c r="D32" s="183" t="s">
        <v>421</v>
      </c>
      <c r="E32" s="166" t="s">
        <v>423</v>
      </c>
      <c r="F32" s="159" t="s">
        <v>871</v>
      </c>
      <c r="G32" s="21"/>
      <c r="H32" s="189">
        <v>18000</v>
      </c>
      <c r="I32" s="180">
        <f>H32*0.85</f>
        <v>15300</v>
      </c>
      <c r="J32" s="181">
        <f>H32*0.7</f>
        <v>12600</v>
      </c>
    </row>
    <row r="33" spans="2:10" ht="48" customHeight="1">
      <c r="B33" s="127"/>
      <c r="C33" s="21"/>
      <c r="D33" s="183" t="s">
        <v>421</v>
      </c>
      <c r="E33" s="166" t="s">
        <v>422</v>
      </c>
      <c r="F33" s="159" t="s">
        <v>870</v>
      </c>
      <c r="G33" s="21"/>
      <c r="H33" s="189">
        <v>74000</v>
      </c>
      <c r="I33" s="180">
        <f>H33*0.85</f>
        <v>62900</v>
      </c>
      <c r="J33" s="181">
        <f>H33*0.7</f>
        <v>51800</v>
      </c>
    </row>
    <row r="34" spans="2:10" ht="48" customHeight="1">
      <c r="B34" s="127"/>
      <c r="C34" s="21"/>
      <c r="D34" s="183" t="s">
        <v>421</v>
      </c>
      <c r="E34" s="166" t="s">
        <v>424</v>
      </c>
      <c r="F34" s="159" t="s">
        <v>429</v>
      </c>
      <c r="G34" s="21"/>
      <c r="H34" s="189">
        <v>99000</v>
      </c>
      <c r="I34" s="180">
        <f>H34*0.85</f>
        <v>84150</v>
      </c>
      <c r="J34" s="181">
        <f>H34*0.7</f>
        <v>69300</v>
      </c>
    </row>
    <row r="35" spans="2:10" ht="2.25" customHeight="1">
      <c r="B35" s="14"/>
      <c r="C35" s="14"/>
      <c r="D35" s="8"/>
      <c r="E35" s="11"/>
      <c r="F35" s="11"/>
      <c r="G35" s="17"/>
      <c r="H35" s="17"/>
      <c r="I35" s="16"/>
    </row>
    <row r="36" spans="2:10" ht="15" customHeight="1">
      <c r="B36" s="731" t="s">
        <v>846</v>
      </c>
      <c r="C36" s="732"/>
      <c r="D36" s="732"/>
      <c r="E36" s="732"/>
      <c r="F36" s="732"/>
      <c r="G36" s="732"/>
      <c r="H36" s="732"/>
      <c r="I36" s="380"/>
      <c r="J36" s="380"/>
    </row>
    <row r="37" spans="2:10" ht="2.25" customHeight="1">
      <c r="B37" s="45"/>
      <c r="C37" s="45"/>
      <c r="D37" s="45"/>
      <c r="E37" s="45"/>
      <c r="F37" s="45"/>
      <c r="G37" s="48"/>
      <c r="H37" s="45"/>
      <c r="I37" s="45"/>
      <c r="J37" s="115"/>
    </row>
    <row r="38" spans="2:10" ht="48" customHeight="1">
      <c r="B38" s="127"/>
      <c r="C38" s="157"/>
      <c r="D38" s="578" t="s">
        <v>425</v>
      </c>
      <c r="E38" s="599" t="s">
        <v>1739</v>
      </c>
      <c r="F38" s="578" t="s">
        <v>426</v>
      </c>
      <c r="G38" s="655"/>
      <c r="H38" s="643">
        <v>4500</v>
      </c>
      <c r="I38" s="652">
        <f t="shared" ref="I38:I45" si="4">H38*0.85</f>
        <v>3825</v>
      </c>
      <c r="J38" s="574">
        <f t="shared" ref="J38:J45" si="5">H38*0.7</f>
        <v>3150</v>
      </c>
    </row>
    <row r="39" spans="2:10" ht="48" customHeight="1">
      <c r="B39" s="127"/>
      <c r="C39" s="157"/>
      <c r="D39" s="578" t="s">
        <v>425</v>
      </c>
      <c r="E39" s="599" t="s">
        <v>182</v>
      </c>
      <c r="F39" s="578" t="s">
        <v>874</v>
      </c>
      <c r="G39" s="655"/>
      <c r="H39" s="643">
        <v>8200</v>
      </c>
      <c r="I39" s="652">
        <f t="shared" si="4"/>
        <v>6970</v>
      </c>
      <c r="J39" s="574">
        <f t="shared" si="5"/>
        <v>5740</v>
      </c>
    </row>
    <row r="40" spans="2:10" ht="48" customHeight="1">
      <c r="B40" s="127"/>
      <c r="C40" s="157"/>
      <c r="D40" s="578" t="s">
        <v>425</v>
      </c>
      <c r="E40" s="599" t="s">
        <v>427</v>
      </c>
      <c r="F40" s="578" t="s">
        <v>877</v>
      </c>
      <c r="G40" s="655"/>
      <c r="H40" s="643">
        <v>8800</v>
      </c>
      <c r="I40" s="652">
        <f t="shared" si="4"/>
        <v>7480</v>
      </c>
      <c r="J40" s="574">
        <f t="shared" si="5"/>
        <v>6160</v>
      </c>
    </row>
    <row r="41" spans="2:10" ht="48" customHeight="1">
      <c r="B41" s="127"/>
      <c r="C41" s="157"/>
      <c r="D41" s="578" t="s">
        <v>425</v>
      </c>
      <c r="E41" s="599" t="s">
        <v>428</v>
      </c>
      <c r="F41" s="578" t="s">
        <v>876</v>
      </c>
      <c r="G41" s="655"/>
      <c r="H41" s="643">
        <v>8800</v>
      </c>
      <c r="I41" s="652">
        <f t="shared" si="4"/>
        <v>7480</v>
      </c>
      <c r="J41" s="574">
        <f t="shared" si="5"/>
        <v>6160</v>
      </c>
    </row>
    <row r="42" spans="2:10" ht="48" customHeight="1">
      <c r="B42" s="127"/>
      <c r="C42" s="157"/>
      <c r="D42" s="578" t="s">
        <v>425</v>
      </c>
      <c r="E42" s="599" t="s">
        <v>183</v>
      </c>
      <c r="F42" s="578" t="s">
        <v>875</v>
      </c>
      <c r="G42" s="655"/>
      <c r="H42" s="643">
        <v>8800</v>
      </c>
      <c r="I42" s="652">
        <f t="shared" si="4"/>
        <v>7480</v>
      </c>
      <c r="J42" s="574">
        <f t="shared" si="5"/>
        <v>6160</v>
      </c>
    </row>
    <row r="43" spans="2:10" ht="48" customHeight="1">
      <c r="B43" s="127"/>
      <c r="C43" s="21"/>
      <c r="D43" s="127" t="s">
        <v>1545</v>
      </c>
      <c r="E43" s="126" t="s">
        <v>869</v>
      </c>
      <c r="F43" s="127" t="s">
        <v>1546</v>
      </c>
      <c r="G43" s="21"/>
      <c r="H43" s="189">
        <v>28000</v>
      </c>
      <c r="I43" s="197">
        <f t="shared" si="4"/>
        <v>23800</v>
      </c>
      <c r="J43" s="181">
        <f t="shared" si="5"/>
        <v>19600</v>
      </c>
    </row>
    <row r="44" spans="2:10" ht="48" customHeight="1">
      <c r="B44" s="127"/>
      <c r="C44" s="21"/>
      <c r="D44" s="127" t="s">
        <v>1624</v>
      </c>
      <c r="E44" s="126" t="s">
        <v>867</v>
      </c>
      <c r="F44" s="127" t="s">
        <v>872</v>
      </c>
      <c r="G44" s="21"/>
      <c r="H44" s="189">
        <v>98000</v>
      </c>
      <c r="I44" s="197">
        <f t="shared" si="4"/>
        <v>83300</v>
      </c>
      <c r="J44" s="181">
        <f t="shared" si="5"/>
        <v>68600</v>
      </c>
    </row>
    <row r="45" spans="2:10" ht="48" customHeight="1">
      <c r="B45" s="127"/>
      <c r="C45" s="21"/>
      <c r="D45" s="127" t="s">
        <v>1624</v>
      </c>
      <c r="E45" s="126" t="s">
        <v>868</v>
      </c>
      <c r="F45" s="127" t="s">
        <v>873</v>
      </c>
      <c r="G45" s="21"/>
      <c r="H45" s="189">
        <v>98000</v>
      </c>
      <c r="I45" s="197">
        <f t="shared" si="4"/>
        <v>83300</v>
      </c>
      <c r="J45" s="181">
        <f t="shared" si="5"/>
        <v>68600</v>
      </c>
    </row>
    <row r="46" spans="2:10" ht="2.25" customHeight="1">
      <c r="B46" s="14"/>
      <c r="C46" s="14"/>
      <c r="D46" s="8"/>
      <c r="E46" s="11"/>
      <c r="F46" s="11"/>
      <c r="G46" s="17"/>
      <c r="H46" s="17"/>
      <c r="I46" s="16"/>
      <c r="J46" s="114"/>
    </row>
    <row r="47" spans="2:10" ht="15" customHeight="1">
      <c r="B47" s="731" t="s">
        <v>184</v>
      </c>
      <c r="C47" s="732"/>
      <c r="D47" s="732"/>
      <c r="E47" s="732"/>
      <c r="F47" s="732"/>
      <c r="G47" s="732"/>
      <c r="H47" s="732"/>
      <c r="I47" s="380"/>
      <c r="J47" s="380"/>
    </row>
    <row r="48" spans="2:10" ht="2.25" customHeight="1">
      <c r="B48" s="46"/>
      <c r="C48" s="45"/>
      <c r="D48" s="45"/>
      <c r="E48" s="45"/>
      <c r="F48" s="45"/>
      <c r="G48" s="48"/>
      <c r="H48" s="45"/>
      <c r="I48" s="47"/>
      <c r="J48" s="115"/>
    </row>
    <row r="49" spans="2:10" ht="57.75" customHeight="1">
      <c r="B49" s="122"/>
      <c r="C49" s="62"/>
      <c r="D49" s="123" t="s">
        <v>185</v>
      </c>
      <c r="E49" s="126" t="s">
        <v>878</v>
      </c>
      <c r="F49" s="127" t="s">
        <v>879</v>
      </c>
      <c r="G49" s="137"/>
      <c r="H49" s="467">
        <v>4600</v>
      </c>
      <c r="I49" s="473">
        <f>H49*0.85</f>
        <v>3910</v>
      </c>
      <c r="J49" s="468">
        <f>H49*0.7</f>
        <v>3220</v>
      </c>
    </row>
    <row r="50" spans="2:10" ht="2.25" customHeight="1">
      <c r="B50" s="22"/>
      <c r="C50" s="22"/>
      <c r="D50"/>
      <c r="E50"/>
      <c r="F50"/>
      <c r="G50"/>
      <c r="H50"/>
      <c r="I50"/>
    </row>
    <row r="51" spans="2:10" ht="15" customHeight="1">
      <c r="B51" s="731" t="s">
        <v>1067</v>
      </c>
      <c r="C51" s="732"/>
      <c r="D51" s="732"/>
      <c r="E51" s="732"/>
      <c r="F51" s="732"/>
      <c r="G51" s="732"/>
      <c r="H51" s="732"/>
      <c r="I51" s="380"/>
      <c r="J51" s="380"/>
    </row>
    <row r="52" spans="2:10" ht="2.25" customHeight="1">
      <c r="B52" s="46"/>
      <c r="C52" s="45"/>
      <c r="D52" s="45"/>
      <c r="E52" s="45"/>
      <c r="F52" s="45"/>
      <c r="G52" s="48"/>
      <c r="H52" s="45"/>
      <c r="I52" s="47"/>
      <c r="J52" s="115"/>
    </row>
    <row r="53" spans="2:10" ht="48" customHeight="1">
      <c r="B53" s="122"/>
      <c r="C53" s="62"/>
      <c r="D53" s="578" t="s">
        <v>1068</v>
      </c>
      <c r="E53" s="599" t="s">
        <v>1548</v>
      </c>
      <c r="F53" s="578" t="s">
        <v>1547</v>
      </c>
      <c r="G53" s="579"/>
      <c r="H53" s="646">
        <v>3.5</v>
      </c>
      <c r="I53" s="647">
        <f>H53*0.85</f>
        <v>2.9750000000000001</v>
      </c>
      <c r="J53" s="648">
        <f>H53*0.7</f>
        <v>2.4499999999999997</v>
      </c>
    </row>
    <row r="54" spans="2:10" ht="57" customHeight="1">
      <c r="B54" s="122"/>
      <c r="C54" s="14"/>
      <c r="D54" s="127" t="s">
        <v>1069</v>
      </c>
      <c r="E54" s="126" t="s">
        <v>1281</v>
      </c>
      <c r="F54" s="127" t="s">
        <v>1605</v>
      </c>
      <c r="G54" s="8"/>
      <c r="H54" s="501">
        <v>7.5</v>
      </c>
      <c r="I54" s="502">
        <f>H54*0.85</f>
        <v>6.375</v>
      </c>
      <c r="J54" s="503">
        <f>H54*0.7</f>
        <v>5.25</v>
      </c>
    </row>
    <row r="55" spans="2:10" ht="2.25" customHeight="1">
      <c r="B55" s="15"/>
      <c r="C55" s="14"/>
      <c r="D55" s="8"/>
      <c r="E55" s="250"/>
      <c r="F55" s="21"/>
      <c r="G55" s="8"/>
      <c r="H55" s="33"/>
      <c r="I55" s="500"/>
      <c r="J55" s="202"/>
    </row>
    <row r="56" spans="2:10" ht="15" customHeight="1">
      <c r="B56" s="731" t="s">
        <v>1070</v>
      </c>
      <c r="C56" s="732"/>
      <c r="D56" s="732"/>
      <c r="E56" s="732"/>
      <c r="F56" s="732"/>
      <c r="G56" s="732"/>
      <c r="H56" s="732"/>
      <c r="I56" s="380"/>
      <c r="J56" s="380"/>
    </row>
    <row r="57" spans="2:10" ht="2.25" customHeight="1">
      <c r="B57" s="15"/>
      <c r="C57" s="14"/>
      <c r="D57" s="8"/>
      <c r="E57" s="250"/>
      <c r="F57" s="21"/>
      <c r="G57" s="8"/>
      <c r="H57" s="33"/>
      <c r="I57" s="500"/>
      <c r="J57" s="202"/>
    </row>
    <row r="58" spans="2:10" ht="48" customHeight="1">
      <c r="B58" s="122"/>
      <c r="C58" s="14"/>
      <c r="D58" s="578" t="s">
        <v>1549</v>
      </c>
      <c r="E58" s="599" t="s">
        <v>800</v>
      </c>
      <c r="F58" s="578" t="s">
        <v>1608</v>
      </c>
      <c r="G58" s="593"/>
      <c r="H58" s="649">
        <v>30.5</v>
      </c>
      <c r="I58" s="650">
        <f>H58*0.85</f>
        <v>25.925000000000001</v>
      </c>
      <c r="J58" s="651">
        <f>H58*0.7</f>
        <v>21.349999999999998</v>
      </c>
    </row>
    <row r="59" spans="2:10" ht="48" customHeight="1">
      <c r="B59" s="122"/>
      <c r="C59" s="14"/>
      <c r="D59" s="578" t="s">
        <v>1549</v>
      </c>
      <c r="E59" s="599" t="s">
        <v>1284</v>
      </c>
      <c r="F59" s="578" t="s">
        <v>1285</v>
      </c>
      <c r="G59" s="593"/>
      <c r="H59" s="649">
        <v>25.5</v>
      </c>
      <c r="I59" s="650">
        <f t="shared" ref="I59:I65" si="6">H59*0.85</f>
        <v>21.675000000000001</v>
      </c>
      <c r="J59" s="651">
        <f t="shared" ref="J59:J65" si="7">H59*0.7</f>
        <v>17.849999999999998</v>
      </c>
    </row>
    <row r="60" spans="2:10" ht="48" customHeight="1">
      <c r="B60" s="122"/>
      <c r="C60" s="14"/>
      <c r="D60" s="578" t="s">
        <v>1549</v>
      </c>
      <c r="E60" s="599" t="s">
        <v>763</v>
      </c>
      <c r="F60" s="578" t="s">
        <v>1609</v>
      </c>
      <c r="G60" s="593"/>
      <c r="H60" s="649">
        <v>29</v>
      </c>
      <c r="I60" s="650">
        <f t="shared" si="6"/>
        <v>24.65</v>
      </c>
      <c r="J60" s="651">
        <f t="shared" si="7"/>
        <v>20.299999999999997</v>
      </c>
    </row>
    <row r="61" spans="2:10" ht="48" customHeight="1">
      <c r="B61" s="122"/>
      <c r="C61" s="14"/>
      <c r="D61" s="127" t="s">
        <v>1549</v>
      </c>
      <c r="E61" s="126" t="s">
        <v>801</v>
      </c>
      <c r="F61" s="127" t="s">
        <v>1276</v>
      </c>
      <c r="G61" s="8"/>
      <c r="H61" s="504">
        <v>45</v>
      </c>
      <c r="I61" s="287">
        <f t="shared" si="6"/>
        <v>38.25</v>
      </c>
      <c r="J61" s="505">
        <f t="shared" si="7"/>
        <v>31.499999999999996</v>
      </c>
    </row>
    <row r="62" spans="2:10" ht="48" customHeight="1">
      <c r="B62" s="122"/>
      <c r="C62" s="14"/>
      <c r="D62" s="127" t="s">
        <v>1549</v>
      </c>
      <c r="E62" s="126" t="s">
        <v>1170</v>
      </c>
      <c r="F62" s="127" t="s">
        <v>1277</v>
      </c>
      <c r="G62" s="8"/>
      <c r="H62" s="504">
        <v>30.5</v>
      </c>
      <c r="I62" s="287">
        <f t="shared" si="6"/>
        <v>25.925000000000001</v>
      </c>
      <c r="J62" s="505">
        <f t="shared" si="7"/>
        <v>21.349999999999998</v>
      </c>
    </row>
    <row r="63" spans="2:10" ht="48" customHeight="1">
      <c r="B63" s="122"/>
      <c r="C63" s="14"/>
      <c r="D63" s="578" t="s">
        <v>1549</v>
      </c>
      <c r="E63" s="599" t="s">
        <v>471</v>
      </c>
      <c r="F63" s="578" t="s">
        <v>1279</v>
      </c>
      <c r="G63" s="593"/>
      <c r="H63" s="649">
        <v>38</v>
      </c>
      <c r="I63" s="650">
        <f t="shared" si="6"/>
        <v>32.299999999999997</v>
      </c>
      <c r="J63" s="651">
        <f t="shared" si="7"/>
        <v>26.599999999999998</v>
      </c>
    </row>
    <row r="64" spans="2:10" ht="48" customHeight="1">
      <c r="B64" s="122"/>
      <c r="C64" s="14"/>
      <c r="D64" s="127" t="s">
        <v>1549</v>
      </c>
      <c r="E64" s="126" t="s">
        <v>1355</v>
      </c>
      <c r="F64" s="127" t="s">
        <v>1278</v>
      </c>
      <c r="G64" s="8"/>
      <c r="H64" s="504">
        <v>41.5</v>
      </c>
      <c r="I64" s="287">
        <f t="shared" si="6"/>
        <v>35.274999999999999</v>
      </c>
      <c r="J64" s="505">
        <f t="shared" si="7"/>
        <v>29.049999999999997</v>
      </c>
    </row>
    <row r="65" spans="2:10" ht="48" customHeight="1">
      <c r="B65" s="122"/>
      <c r="C65" s="14"/>
      <c r="D65" s="578" t="s">
        <v>1549</v>
      </c>
      <c r="E65" s="599" t="s">
        <v>802</v>
      </c>
      <c r="F65" s="578" t="s">
        <v>1280</v>
      </c>
      <c r="G65" s="593"/>
      <c r="H65" s="649">
        <v>49</v>
      </c>
      <c r="I65" s="650">
        <f t="shared" si="6"/>
        <v>41.65</v>
      </c>
      <c r="J65" s="651">
        <f t="shared" si="7"/>
        <v>34.299999999999997</v>
      </c>
    </row>
    <row r="66" spans="2:10" ht="48" customHeight="1">
      <c r="B66" s="122"/>
      <c r="C66" s="14"/>
      <c r="D66" s="578" t="s">
        <v>1550</v>
      </c>
      <c r="E66" s="599" t="s">
        <v>1551</v>
      </c>
      <c r="F66" s="578" t="s">
        <v>1560</v>
      </c>
      <c r="G66" s="593"/>
      <c r="H66" s="649">
        <v>35</v>
      </c>
      <c r="I66" s="650">
        <f>H66*0.85</f>
        <v>29.75</v>
      </c>
      <c r="J66" s="651">
        <f>H66*0.7</f>
        <v>24.5</v>
      </c>
    </row>
    <row r="67" spans="2:10" ht="48" customHeight="1">
      <c r="B67" s="122"/>
      <c r="C67" s="14"/>
      <c r="D67" s="127" t="s">
        <v>1550</v>
      </c>
      <c r="E67" s="126" t="s">
        <v>1283</v>
      </c>
      <c r="F67" s="127" t="s">
        <v>1559</v>
      </c>
      <c r="G67" s="8"/>
      <c r="H67" s="504">
        <v>44.5</v>
      </c>
      <c r="I67" s="287">
        <f t="shared" ref="I67:I72" si="8">H67*0.85</f>
        <v>37.824999999999996</v>
      </c>
      <c r="J67" s="505">
        <f t="shared" ref="J67:J72" si="9">H67*0.7</f>
        <v>31.15</v>
      </c>
    </row>
    <row r="68" spans="2:10" ht="48" customHeight="1">
      <c r="B68" s="122"/>
      <c r="C68" s="14"/>
      <c r="D68" s="127" t="s">
        <v>1550</v>
      </c>
      <c r="E68" s="126" t="s">
        <v>1552</v>
      </c>
      <c r="F68" s="127" t="s">
        <v>1558</v>
      </c>
      <c r="G68" s="8"/>
      <c r="H68" s="504">
        <v>57.5</v>
      </c>
      <c r="I68" s="287">
        <f t="shared" si="8"/>
        <v>48.875</v>
      </c>
      <c r="J68" s="505">
        <f t="shared" si="9"/>
        <v>40.25</v>
      </c>
    </row>
    <row r="69" spans="2:10" ht="48" customHeight="1">
      <c r="B69" s="122"/>
      <c r="C69" s="14"/>
      <c r="D69" s="127" t="s">
        <v>1550</v>
      </c>
      <c r="E69" s="126" t="s">
        <v>1282</v>
      </c>
      <c r="F69" s="127" t="s">
        <v>1557</v>
      </c>
      <c r="G69" s="8"/>
      <c r="H69" s="504">
        <v>46.5</v>
      </c>
      <c r="I69" s="287">
        <f t="shared" si="8"/>
        <v>39.524999999999999</v>
      </c>
      <c r="J69" s="505">
        <f t="shared" si="9"/>
        <v>32.549999999999997</v>
      </c>
    </row>
    <row r="70" spans="2:10" ht="48" customHeight="1">
      <c r="B70" s="122"/>
      <c r="C70" s="14"/>
      <c r="D70" s="127" t="s">
        <v>1550</v>
      </c>
      <c r="E70" s="126" t="s">
        <v>1555</v>
      </c>
      <c r="F70" s="127" t="s">
        <v>1556</v>
      </c>
      <c r="G70" s="8"/>
      <c r="H70" s="504">
        <v>58</v>
      </c>
      <c r="I70" s="287">
        <f t="shared" si="8"/>
        <v>49.3</v>
      </c>
      <c r="J70" s="505">
        <f t="shared" si="9"/>
        <v>40.599999999999994</v>
      </c>
    </row>
    <row r="71" spans="2:10" ht="48" customHeight="1">
      <c r="B71" s="122"/>
      <c r="C71" s="14"/>
      <c r="D71" s="127" t="s">
        <v>1550</v>
      </c>
      <c r="E71" s="126" t="s">
        <v>1553</v>
      </c>
      <c r="F71" s="127" t="s">
        <v>1606</v>
      </c>
      <c r="G71" s="8"/>
      <c r="H71" s="504">
        <v>52</v>
      </c>
      <c r="I71" s="287">
        <f t="shared" si="8"/>
        <v>44.199999999999996</v>
      </c>
      <c r="J71" s="505">
        <f t="shared" si="9"/>
        <v>36.4</v>
      </c>
    </row>
    <row r="72" spans="2:10" ht="48" customHeight="1">
      <c r="B72" s="122"/>
      <c r="C72" s="14"/>
      <c r="D72" s="127" t="s">
        <v>1550</v>
      </c>
      <c r="E72" s="126" t="s">
        <v>1554</v>
      </c>
      <c r="F72" s="127" t="s">
        <v>1607</v>
      </c>
      <c r="G72" s="8"/>
      <c r="H72" s="504">
        <v>52</v>
      </c>
      <c r="I72" s="287">
        <f t="shared" si="8"/>
        <v>44.199999999999996</v>
      </c>
      <c r="J72" s="505">
        <f t="shared" si="9"/>
        <v>36.4</v>
      </c>
    </row>
    <row r="73" spans="2:10" ht="2.25" customHeight="1"/>
    <row r="74" spans="2:10" ht="15" customHeight="1">
      <c r="B74" s="731" t="s">
        <v>1013</v>
      </c>
      <c r="C74" s="732"/>
      <c r="D74" s="732"/>
      <c r="E74" s="732"/>
      <c r="F74" s="732"/>
      <c r="G74" s="732"/>
      <c r="H74" s="732"/>
      <c r="I74" s="380"/>
      <c r="J74" s="380"/>
    </row>
    <row r="75" spans="2:10" ht="2.25" customHeight="1">
      <c r="B75" s="46"/>
      <c r="C75" s="45"/>
      <c r="D75" s="45"/>
      <c r="E75" s="45"/>
      <c r="F75" s="45"/>
      <c r="G75" s="48"/>
      <c r="H75" s="45"/>
      <c r="I75" s="47"/>
      <c r="J75" s="115"/>
    </row>
    <row r="76" spans="2:10" ht="48" customHeight="1">
      <c r="B76" s="122"/>
      <c r="C76" s="62"/>
      <c r="D76" s="123" t="s">
        <v>644</v>
      </c>
      <c r="E76" s="126" t="s">
        <v>517</v>
      </c>
      <c r="F76" s="127" t="s">
        <v>688</v>
      </c>
      <c r="G76" s="137"/>
      <c r="H76" s="497">
        <v>2600</v>
      </c>
      <c r="I76" s="506">
        <f>H76*0.85</f>
        <v>2210</v>
      </c>
      <c r="J76" s="499">
        <f>H76*0.7</f>
        <v>1819.9999999999998</v>
      </c>
    </row>
    <row r="77" spans="2:10" ht="48" customHeight="1">
      <c r="B77" s="122"/>
      <c r="C77" s="14"/>
      <c r="D77" s="123" t="s">
        <v>643</v>
      </c>
      <c r="E77" s="126" t="s">
        <v>518</v>
      </c>
      <c r="F77" s="127" t="s">
        <v>434</v>
      </c>
      <c r="G77" s="8"/>
      <c r="H77" s="189">
        <v>2600</v>
      </c>
      <c r="I77" s="197">
        <f>H77*0.85</f>
        <v>2210</v>
      </c>
      <c r="J77" s="181">
        <f>H77*0.7</f>
        <v>1819.9999999999998</v>
      </c>
    </row>
    <row r="78" spans="2:10" ht="48" customHeight="1">
      <c r="B78" s="122"/>
      <c r="C78" s="14"/>
      <c r="D78" s="598" t="s">
        <v>643</v>
      </c>
      <c r="E78" s="599" t="s">
        <v>540</v>
      </c>
      <c r="F78" s="578" t="s">
        <v>542</v>
      </c>
      <c r="G78" s="593"/>
      <c r="H78" s="643">
        <v>3900</v>
      </c>
      <c r="I78" s="652">
        <f>H78*0.85</f>
        <v>3315</v>
      </c>
      <c r="J78" s="574">
        <f>H78*0.7</f>
        <v>2730</v>
      </c>
    </row>
    <row r="79" spans="2:10" ht="48" customHeight="1">
      <c r="B79" s="122"/>
      <c r="C79" s="14"/>
      <c r="D79" s="598" t="s">
        <v>643</v>
      </c>
      <c r="E79" s="599" t="s">
        <v>541</v>
      </c>
      <c r="F79" s="578" t="s">
        <v>1328</v>
      </c>
      <c r="G79" s="593"/>
      <c r="H79" s="643">
        <v>3900</v>
      </c>
      <c r="I79" s="652">
        <f>H79*0.85</f>
        <v>3315</v>
      </c>
      <c r="J79" s="574">
        <f>H79*0.7</f>
        <v>2730</v>
      </c>
    </row>
    <row r="80" spans="2:10" ht="48" customHeight="1">
      <c r="B80" s="122"/>
      <c r="C80" s="14"/>
      <c r="D80" s="123" t="s">
        <v>643</v>
      </c>
      <c r="E80" s="126" t="s">
        <v>519</v>
      </c>
      <c r="F80" s="127" t="s">
        <v>915</v>
      </c>
      <c r="G80" s="8"/>
      <c r="H80" s="189">
        <v>15500</v>
      </c>
      <c r="I80" s="197">
        <f>H80*0.85</f>
        <v>13175</v>
      </c>
      <c r="J80" s="181">
        <f>H80*0.7</f>
        <v>10850</v>
      </c>
    </row>
    <row r="81" spans="2:10" ht="2.25" customHeight="1">
      <c r="J81" s="114"/>
    </row>
    <row r="82" spans="2:10" ht="15" customHeight="1">
      <c r="B82" s="731" t="s">
        <v>1079</v>
      </c>
      <c r="C82" s="732"/>
      <c r="D82" s="732"/>
      <c r="E82" s="732"/>
      <c r="F82" s="732"/>
      <c r="G82" s="732"/>
      <c r="H82" s="732"/>
      <c r="I82" s="380"/>
      <c r="J82" s="380"/>
    </row>
    <row r="83" spans="2:10" ht="2.25" customHeight="1">
      <c r="B83" s="46"/>
      <c r="C83" s="45"/>
      <c r="D83" s="45"/>
      <c r="E83" s="45"/>
      <c r="F83" s="45"/>
      <c r="G83" s="48"/>
      <c r="H83" s="45"/>
      <c r="I83" s="47"/>
      <c r="J83" s="115"/>
    </row>
    <row r="84" spans="2:10" ht="48" customHeight="1">
      <c r="B84" s="122"/>
      <c r="C84" s="14"/>
      <c r="D84" s="598" t="s">
        <v>880</v>
      </c>
      <c r="E84" s="599" t="s">
        <v>803</v>
      </c>
      <c r="F84" s="578" t="s">
        <v>1287</v>
      </c>
      <c r="G84" s="593"/>
      <c r="H84" s="649">
        <v>4</v>
      </c>
      <c r="I84" s="650">
        <f>H84*0.85</f>
        <v>3.4</v>
      </c>
      <c r="J84" s="651">
        <f>H84*0.7</f>
        <v>2.8</v>
      </c>
    </row>
    <row r="85" spans="2:10" ht="48" customHeight="1">
      <c r="B85" s="122"/>
      <c r="C85" s="14"/>
      <c r="D85" s="598" t="s">
        <v>881</v>
      </c>
      <c r="E85" s="599" t="s">
        <v>512</v>
      </c>
      <c r="F85" s="578" t="s">
        <v>1286</v>
      </c>
      <c r="G85" s="593"/>
      <c r="H85" s="649">
        <v>15</v>
      </c>
      <c r="I85" s="650">
        <f>H85*0.85</f>
        <v>12.75</v>
      </c>
      <c r="J85" s="651">
        <f>H85*0.7</f>
        <v>10.5</v>
      </c>
    </row>
    <row r="86" spans="2:10" ht="48" customHeight="1">
      <c r="B86" s="122"/>
      <c r="C86" s="62"/>
      <c r="D86" s="598" t="s">
        <v>642</v>
      </c>
      <c r="E86" s="599" t="s">
        <v>520</v>
      </c>
      <c r="F86" s="578" t="s">
        <v>1288</v>
      </c>
      <c r="G86" s="579"/>
      <c r="H86" s="649">
        <v>0.4</v>
      </c>
      <c r="I86" s="650">
        <f>H86*0.85</f>
        <v>0.34</v>
      </c>
      <c r="J86" s="651">
        <f>H86*0.7</f>
        <v>0.27999999999999997</v>
      </c>
    </row>
    <row r="87" spans="2:10" ht="48" customHeight="1">
      <c r="B87" s="122"/>
      <c r="C87" s="14"/>
      <c r="D87" s="598" t="s">
        <v>642</v>
      </c>
      <c r="E87" s="599" t="s">
        <v>521</v>
      </c>
      <c r="F87" s="578" t="s">
        <v>1289</v>
      </c>
      <c r="G87" s="593"/>
      <c r="H87" s="649">
        <v>0.5</v>
      </c>
      <c r="I87" s="650">
        <f>H87*0.85</f>
        <v>0.42499999999999999</v>
      </c>
      <c r="J87" s="651">
        <f>H87*0.7</f>
        <v>0.35</v>
      </c>
    </row>
    <row r="88" spans="2:10" ht="2.25" customHeight="1">
      <c r="J88" s="114"/>
    </row>
    <row r="89" spans="2:10">
      <c r="J89" s="114"/>
    </row>
  </sheetData>
  <mergeCells count="10">
    <mergeCell ref="B51:H51"/>
    <mergeCell ref="B74:H74"/>
    <mergeCell ref="B82:H82"/>
    <mergeCell ref="B56:H56"/>
    <mergeCell ref="B47:H47"/>
    <mergeCell ref="B9:I9"/>
    <mergeCell ref="B29:H29"/>
    <mergeCell ref="B11:H11"/>
    <mergeCell ref="B36:H36"/>
    <mergeCell ref="B20:H20"/>
  </mergeCells>
  <phoneticPr fontId="6" type="noConversion"/>
  <printOptions horizontalCentered="1"/>
  <pageMargins left="0.19685039370078741" right="0.19685039370078741" top="0.19685039370078741" bottom="0.19685039370078741" header="0.19685039370078741" footer="0.19685039370078741"/>
  <pageSetup paperSize="9" scale="90" orientation="portrait" r:id="rId1"/>
  <headerFooter alignWithMargins="0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14</vt:i4>
      </vt:variant>
    </vt:vector>
  </HeadingPairs>
  <TitlesOfParts>
    <vt:vector size="14" baseType="lpstr">
      <vt:lpstr>ОГЛАВЛЕНИЕ</vt:lpstr>
      <vt:lpstr>АНАЛОГ.ВИДЕО</vt:lpstr>
      <vt:lpstr>HD.ВИДЕО</vt:lpstr>
      <vt:lpstr>IP.ВИДЕО</vt:lpstr>
      <vt:lpstr>ОБЪЕКТИВЫ</vt:lpstr>
      <vt:lpstr>СКД</vt:lpstr>
      <vt:lpstr>ОПС</vt:lpstr>
      <vt:lpstr>РАДИОСТАНЦИИ</vt:lpstr>
      <vt:lpstr>АНТИКРАжКА</vt:lpstr>
      <vt:lpstr>СЕТЕВОЕ.ОБОРУДОВАНИЕ</vt:lpstr>
      <vt:lpstr>АКСЕССУАРЫ</vt:lpstr>
      <vt:lpstr>ЭЛ.ПИТАНИЕ</vt:lpstr>
      <vt:lpstr>КАБЕЛЬ.РАЗЪЕМЫ</vt:lpstr>
      <vt:lpstr>ВОЛС</vt:lpstr>
    </vt:vector>
  </TitlesOfParts>
  <Company>ТОО Unicom Group</Company>
  <LinksUpToDate>false</LinksUpToDate>
  <SharedDoc>false</SharedDoc>
  <HyperlinkBase>www.unicom.kz</HyperlinkBase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Unicom Цены</dc:title>
  <dc:subject>Системы Безопасности</dc:subject>
  <dc:creator>Alex</dc:creator>
  <cp:lastModifiedBy>User</cp:lastModifiedBy>
  <cp:lastPrinted>2015-02-16T08:32:55Z</cp:lastPrinted>
  <dcterms:created xsi:type="dcterms:W3CDTF">2007-01-21T10:21:40Z</dcterms:created>
  <dcterms:modified xsi:type="dcterms:W3CDTF">2015-04-16T04:03:50Z</dcterms:modified>
</cp:coreProperties>
</file>